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lfredobarcenas/Desktop/"/>
    </mc:Choice>
  </mc:AlternateContent>
  <xr:revisionPtr revIDLastSave="0" documentId="8_{6747C253-EF96-C748-903D-94C4B4E72030}" xr6:coauthVersionLast="47" xr6:coauthVersionMax="47" xr10:uidLastSave="{00000000-0000-0000-0000-000000000000}"/>
  <bookViews>
    <workbookView xWindow="2640" yWindow="1740" windowWidth="45800" windowHeight="24300" xr2:uid="{7C44A5EE-4815-7B43-AC75-B195C34EC2EE}"/>
  </bookViews>
  <sheets>
    <sheet name="Spring 2024_6.5.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98" i="1" l="1"/>
  <c r="F556" i="1"/>
  <c r="F548" i="1"/>
  <c r="F536" i="1"/>
  <c r="F528" i="1"/>
  <c r="F517" i="1"/>
  <c r="F506" i="1"/>
  <c r="F501" i="1"/>
  <c r="F498" i="1"/>
  <c r="F494" i="1"/>
  <c r="F488" i="1"/>
  <c r="F479" i="1"/>
  <c r="F467" i="1"/>
  <c r="F450" i="1"/>
  <c r="F446" i="1"/>
  <c r="F439" i="1"/>
  <c r="F429" i="1"/>
  <c r="F420" i="1"/>
  <c r="F407" i="1"/>
  <c r="F396" i="1"/>
  <c r="F390" i="1"/>
  <c r="F383" i="1"/>
  <c r="F280" i="1"/>
  <c r="G275" i="1" s="1"/>
  <c r="F205" i="1"/>
  <c r="F201" i="1"/>
  <c r="F197" i="1"/>
  <c r="G124" i="1"/>
  <c r="G178" i="1" l="1"/>
  <c r="G382" i="1"/>
  <c r="G368" i="1" l="1"/>
  <c r="G348" i="1"/>
  <c r="G331" i="1"/>
  <c r="G324" i="1"/>
  <c r="H323" i="1" s="1"/>
  <c r="H18" i="1" s="1"/>
  <c r="F317" i="1"/>
  <c r="G310" i="1" s="1"/>
  <c r="F304" i="1"/>
  <c r="F291" i="1"/>
  <c r="G285" i="1" s="1"/>
  <c r="F267" i="1"/>
  <c r="F260" i="1"/>
  <c r="F255" i="1"/>
  <c r="F245" i="1"/>
  <c r="F241" i="1"/>
  <c r="G228" i="1"/>
  <c r="G223" i="1"/>
  <c r="G217" i="1"/>
  <c r="G209" i="1"/>
  <c r="G130" i="1"/>
  <c r="G170" i="1"/>
  <c r="G162" i="1"/>
  <c r="G45" i="1"/>
  <c r="G23" i="1"/>
  <c r="G87" i="1"/>
  <c r="G81" i="1"/>
  <c r="G71" i="1"/>
  <c r="G119" i="1"/>
  <c r="F117" i="1"/>
  <c r="G110" i="1" s="1"/>
  <c r="G103" i="1"/>
  <c r="G95" i="1"/>
  <c r="G65" i="1"/>
  <c r="G57" i="1"/>
  <c r="G39" i="1"/>
  <c r="G34" i="1"/>
  <c r="H329" i="1" l="1"/>
  <c r="H19" i="1" s="1"/>
  <c r="G249" i="1"/>
  <c r="H70" i="1"/>
  <c r="H16" i="1" s="1"/>
  <c r="G232" i="1"/>
  <c r="H44" i="1"/>
  <c r="H14" i="1" s="1"/>
  <c r="H21" i="1"/>
  <c r="H13" i="1" s="1"/>
  <c r="H93" i="1" l="1"/>
  <c r="H17" i="1" s="1"/>
  <c r="H20" i="1" s="1"/>
  <c r="H15" i="1" l="1"/>
</calcChain>
</file>

<file path=xl/sharedStrings.xml><?xml version="1.0" encoding="utf-8"?>
<sst xmlns="http://schemas.openxmlformats.org/spreadsheetml/2006/main" count="790" uniqueCount="462">
  <si>
    <t>ASSOCIATED STUDENTS SALARY BUDGET | SPRING 2024</t>
  </si>
  <si>
    <t xml:space="preserve">Presented By: </t>
  </si>
  <si>
    <t xml:space="preserve">Approved By Senate: </t>
  </si>
  <si>
    <t>BUDGET SUMMARY</t>
  </si>
  <si>
    <t>AS Reserves</t>
  </si>
  <si>
    <t>SPACES Carryforward</t>
  </si>
  <si>
    <t>KSDT Carryforward</t>
  </si>
  <si>
    <t>SSC Carryforward</t>
  </si>
  <si>
    <t>OPERATING RESERVES</t>
  </si>
  <si>
    <t>CARRYFORWARDS</t>
  </si>
  <si>
    <t>CAREER EMPLOYEES</t>
  </si>
  <si>
    <t>GENERAL OPERATIONS</t>
  </si>
  <si>
    <t>OFFICE OPERATIONS</t>
  </si>
  <si>
    <t>Remaining Reserves</t>
  </si>
  <si>
    <t>REFERENDUMS, RETURN TO AID &amp; LOCKED IN FEES</t>
  </si>
  <si>
    <t>Referendums, Return to Aid, and Locked In Fees</t>
  </si>
  <si>
    <t>Career Employees</t>
  </si>
  <si>
    <t>Return to Aid (29% of AS Revenue)</t>
  </si>
  <si>
    <t>Student Promoted Access Center for Education and Services (SPACES) ($6.14 per student)</t>
  </si>
  <si>
    <t>Student Life Development Specialist III (1 FTE)*</t>
  </si>
  <si>
    <t xml:space="preserve">Blank Asst. III (.1 FTE)* </t>
  </si>
  <si>
    <t>Financial Service Analyst II (.25 FTE)</t>
  </si>
  <si>
    <t xml:space="preserve">Blank Asst. III (.25 FTE)* </t>
  </si>
  <si>
    <t>ITS Applications Programmer/Service (.15 FTE)*</t>
  </si>
  <si>
    <t>Academic Success Program (ASP) ($0.98 per student)</t>
  </si>
  <si>
    <t>Student Initiated Access Programs and Services (SIAPS) ($0.98 per student)</t>
  </si>
  <si>
    <t>Student Sustainability Collective ($2.96 per student)</t>
  </si>
  <si>
    <t>ITS Applications Programmer/Service (.1 FTE)*</t>
  </si>
  <si>
    <t xml:space="preserve">KSDT ($1.10 x 26,916 x 3) ($1.10 per student)			</t>
  </si>
  <si>
    <t>Event Specialist III (.1 FTE)*</t>
  </si>
  <si>
    <t>College Councils ($.65 x 26,916 x 3) ($0.65 per student)</t>
  </si>
  <si>
    <t>UCSA Membership ($1.10 x 26,916 x 3) ($1.10 per student)</t>
  </si>
  <si>
    <t>Expendable Funds</t>
  </si>
  <si>
    <t>AS Administration</t>
  </si>
  <si>
    <t>Student Life Development Specialist IV (1 FTE)*</t>
  </si>
  <si>
    <t>AS Admin Asst. - Blank Asst. III (1 FTE)*</t>
  </si>
  <si>
    <t>AS Admin Asst. - Blank Asst. III (.9 FTE)*</t>
  </si>
  <si>
    <t>ASGS Artist Sr. (1 FTE)*</t>
  </si>
  <si>
    <t>Publication Production Specialist 3 (1 FTE*)</t>
  </si>
  <si>
    <t>Marketing Specialist III (.6 FTE)*</t>
  </si>
  <si>
    <t>Marketing Specialist II (1 FTE)*</t>
  </si>
  <si>
    <t>ITS Applications Programmer/Service (.75 FTE)*</t>
  </si>
  <si>
    <t>Professional Development</t>
  </si>
  <si>
    <t>Student Life Business Office</t>
  </si>
  <si>
    <t>Financial Analyst III (.75 FTE)</t>
  </si>
  <si>
    <t>Financial Service Analyst II (.50 FTE)</t>
  </si>
  <si>
    <t>HR Generalist II (.50 FTE)</t>
  </si>
  <si>
    <t>Blank Asst. III (.75 FTE)</t>
  </si>
  <si>
    <t>Blank Asst. III (.50 FTE)</t>
  </si>
  <si>
    <t>University Events Office</t>
  </si>
  <si>
    <t>Event Specialist III (1 FTE)*</t>
  </si>
  <si>
    <t>Event Specialist III (.9 FTE)*</t>
  </si>
  <si>
    <t>Event Specialist IV (.7 FTE)*</t>
  </si>
  <si>
    <t>Administrative Supplies and Expenses</t>
  </si>
  <si>
    <t>Graphics / Printing</t>
  </si>
  <si>
    <t>Telephone Equipment and Tolls</t>
  </si>
  <si>
    <t>Mail Delivery ($40 x 12 months)</t>
  </si>
  <si>
    <t>Postage</t>
  </si>
  <si>
    <t>Office Supplies</t>
  </si>
  <si>
    <t>Business Cards</t>
  </si>
  <si>
    <t>Cart Maintenance</t>
  </si>
  <si>
    <t>Computer Equipment</t>
  </si>
  <si>
    <t>Administrative Support</t>
  </si>
  <si>
    <t>Operating and Supplies</t>
  </si>
  <si>
    <t>Programming Unallocated</t>
  </si>
  <si>
    <t>Marketing and Outreach</t>
  </si>
  <si>
    <t>Fluffy Maintanence</t>
  </si>
  <si>
    <t>Leadership Development</t>
  </si>
  <si>
    <t>AS Elections</t>
  </si>
  <si>
    <t>Software and Technology</t>
  </si>
  <si>
    <t>LINE ITEM TOTAL</t>
  </si>
  <si>
    <t>OFFICE OF THE PRESIDENT</t>
  </si>
  <si>
    <t>Office of the President</t>
  </si>
  <si>
    <t>Projects and Initiatives</t>
  </si>
  <si>
    <t>Travel</t>
  </si>
  <si>
    <t>New York Times</t>
  </si>
  <si>
    <t>Office of Equity, Diversity, and Inclusion</t>
  </si>
  <si>
    <t>MLK Jr. Day</t>
  </si>
  <si>
    <t>EDI Collaborative Fund</t>
  </si>
  <si>
    <t>UCSD Cultural Celebration</t>
  </si>
  <si>
    <t>Women's Commission</t>
  </si>
  <si>
    <t>SUB-LINE ITEM TOTAL</t>
  </si>
  <si>
    <t>OFFICE LINE ITEMS TOTAL</t>
  </si>
  <si>
    <t>Office of College Affairs</t>
  </si>
  <si>
    <t>College Council Collaborative Fund</t>
  </si>
  <si>
    <t>Muir Musical</t>
  </si>
  <si>
    <t xml:space="preserve">Office of Food and Housing Resources				</t>
  </si>
  <si>
    <t>Professional Closet Program</t>
  </si>
  <si>
    <t>Produce Distribution Program</t>
  </si>
  <si>
    <t>Triton Food Pantry</t>
  </si>
  <si>
    <t>Operations</t>
  </si>
  <si>
    <t xml:space="preserve">Office of Health and Well-Being				</t>
  </si>
  <si>
    <t xml:space="preserve">Office of Environmental Justice Affairs				</t>
  </si>
  <si>
    <t>Sustainability Investments</t>
  </si>
  <si>
    <t>International Students' Commission</t>
  </si>
  <si>
    <t>Undocumented Students' Commission</t>
  </si>
  <si>
    <t>LGBTQIA+ Commission</t>
  </si>
  <si>
    <t>BIPOC Commission</t>
  </si>
  <si>
    <t>Students with Dependents Commission</t>
  </si>
  <si>
    <t>AS Graphic Studio</t>
  </si>
  <si>
    <t xml:space="preserve">Office of Transportation and Transformation				</t>
  </si>
  <si>
    <t>TBD</t>
  </si>
  <si>
    <t>General Operations (Expendable Funds)</t>
  </si>
  <si>
    <t>Office Operations (Expendable Funds)</t>
  </si>
  <si>
    <t>2024-2025 Remaining Funds (AS Revenue Minus Referendums, Return to Aid, Employees, Expendable Funds)</t>
  </si>
  <si>
    <t>Grocery Shuttle</t>
  </si>
  <si>
    <t>OFFICE OF THE EXECUTIVE PRESIDENT</t>
  </si>
  <si>
    <t>Office of the Executive Vice President</t>
  </si>
  <si>
    <t>OFFICE OF THE VICE PRESIDENT, EXTERNAL AFFAIRS</t>
  </si>
  <si>
    <t>Office of the Vice President, External Affairs</t>
  </si>
  <si>
    <t>Travel (Board Meetings)</t>
  </si>
  <si>
    <t>Travel (Conferences)</t>
  </si>
  <si>
    <t>Triton Advocacy Grant</t>
  </si>
  <si>
    <t>Organizing Campaigns</t>
  </si>
  <si>
    <t>UCWeVote Campaign</t>
  </si>
  <si>
    <t>Racial Justice Now Campaign</t>
  </si>
  <si>
    <t>Aqcuire Campaign</t>
  </si>
  <si>
    <t>Fund the UC Campaign</t>
  </si>
  <si>
    <t>SEED Campaign</t>
  </si>
  <si>
    <t>Triton Lobby Corps.</t>
  </si>
  <si>
    <t>Leadership Development (Lobby Trainings)</t>
  </si>
  <si>
    <t>Research and Survey Development</t>
  </si>
  <si>
    <t xml:space="preserve">Disabled Students Commission			</t>
  </si>
  <si>
    <t xml:space="preserve">Housing Affairs Commission			</t>
  </si>
  <si>
    <t>Labor Relations Commission</t>
  </si>
  <si>
    <t>Office of Local Affaira</t>
  </si>
  <si>
    <t>Local Organizing Fund</t>
  </si>
  <si>
    <t>OFFICE OF THE VICE PRESIDENT, ACADEMIC AFFAIRS</t>
  </si>
  <si>
    <t xml:space="preserve">Office of Academic Affairs				</t>
  </si>
  <si>
    <t xml:space="preserve">Office of Student Advocacy				</t>
  </si>
  <si>
    <t>OFFICE OF FINANCE AND RESOURCES</t>
  </si>
  <si>
    <t>Office of Finance and Resources</t>
  </si>
  <si>
    <t xml:space="preserve">Office of Student Organizations				</t>
  </si>
  <si>
    <t>Student Organization Operating Unallocated</t>
  </si>
  <si>
    <t xml:space="preserve">Student Organization Programming Unallocated			</t>
  </si>
  <si>
    <t>Fall Quarter 2024</t>
  </si>
  <si>
    <t>Winter Quarter 2025</t>
  </si>
  <si>
    <t>Spring Quarter 2025</t>
  </si>
  <si>
    <t xml:space="preserve">Student Organization Tournament and Competition Unallocated			</t>
  </si>
  <si>
    <t>Event Inventory Development</t>
  </si>
  <si>
    <t>Media Services Payment</t>
  </si>
  <si>
    <t>Sport Clubs</t>
  </si>
  <si>
    <t xml:space="preserve">Office of Enterprises and Services				</t>
  </si>
  <si>
    <t>Enterprise Operating Funds</t>
  </si>
  <si>
    <t>A.S. Essentials</t>
  </si>
  <si>
    <t>A.S. Safe Rides</t>
  </si>
  <si>
    <t>Made TO Order</t>
  </si>
  <si>
    <t>Enterprise Development Fund</t>
  </si>
  <si>
    <t>Triton Photography Studio</t>
  </si>
  <si>
    <t>Equipment</t>
  </si>
  <si>
    <t>Studio Repairs</t>
  </si>
  <si>
    <t xml:space="preserve">Triton Television				</t>
  </si>
  <si>
    <t>OFFICE OF COMMUNICATIONS</t>
  </si>
  <si>
    <t>Office of Communications</t>
  </si>
  <si>
    <t>Programming Allocated</t>
  </si>
  <si>
    <t>Open House (1)</t>
  </si>
  <si>
    <t>Triton Dine (3)</t>
  </si>
  <si>
    <t>Assembly (3)</t>
  </si>
  <si>
    <t>Town Halls (8)</t>
  </si>
  <si>
    <t xml:space="preserve">Leadership Development			</t>
  </si>
  <si>
    <t xml:space="preserve">Office of Concert and Events				</t>
  </si>
  <si>
    <t>Sun God Festival</t>
  </si>
  <si>
    <t>Sun God Festival Contingency</t>
  </si>
  <si>
    <t>Horizon</t>
  </si>
  <si>
    <t>Fall Y'all</t>
  </si>
  <si>
    <t>Bear Gardens (4)</t>
  </si>
  <si>
    <t>Bear Garden Senior Sendoff</t>
  </si>
  <si>
    <t>Music Licensing Fees</t>
  </si>
  <si>
    <t>Epstein Family Amphitheater</t>
  </si>
  <si>
    <t xml:space="preserve">Office of Spirit and Athletics				</t>
  </si>
  <si>
    <t>Athletic Programming</t>
  </si>
  <si>
    <t>Collaborative Funding</t>
  </si>
  <si>
    <t>Battle of the Bands</t>
  </si>
  <si>
    <t>Spirit Night</t>
  </si>
  <si>
    <t>Vegas Night</t>
  </si>
  <si>
    <t>Spring into Spring</t>
  </si>
  <si>
    <t>OFFICE OF PERSONNEL AFFAIRS</t>
  </si>
  <si>
    <t>Office of Personnel Affairs</t>
  </si>
  <si>
    <t>Fellowship Program</t>
  </si>
  <si>
    <t>SENATE OPERATIONS</t>
  </si>
  <si>
    <t>Senator Funds</t>
  </si>
  <si>
    <t>Senate Operations (Expendable Funds)</t>
  </si>
  <si>
    <t>Programming Unallocated (29 Senators x $400 / Senator x 3 quarters)</t>
  </si>
  <si>
    <t>Projects and Initiatives (29 Senators x $400 / Senator x 2 projects)</t>
  </si>
  <si>
    <t>Marketing and Outreach (29 Senators x $150 / Senator x 3 quarters)</t>
  </si>
  <si>
    <t>STUDENT EMPLOYEE PAYROLL &amp; STIPENDS</t>
  </si>
  <si>
    <t>Student Employee Payroll &amp; Stipends (Expendable Funds)</t>
  </si>
  <si>
    <t>STUDENT PAYROLL</t>
  </si>
  <si>
    <t>Student Salary Benefits (1.8%)</t>
  </si>
  <si>
    <t>Cabinet Stipends</t>
  </si>
  <si>
    <t>Senate Stipends</t>
  </si>
  <si>
    <t>Office Stipends</t>
  </si>
  <si>
    <t>Executive Director / Chief of Staff</t>
  </si>
  <si>
    <t>Director of Programs and Initiatives</t>
  </si>
  <si>
    <t>Director of Media and Outreach</t>
  </si>
  <si>
    <t>Event Programming Coordinator</t>
  </si>
  <si>
    <t>Multimedia Coordinator</t>
  </si>
  <si>
    <t>Outreach Coordinator</t>
  </si>
  <si>
    <t>Chief of Staff</t>
  </si>
  <si>
    <t>Director of Communications</t>
  </si>
  <si>
    <t>Director of Programming</t>
  </si>
  <si>
    <t>College Council Liasion(s)</t>
  </si>
  <si>
    <t>Mandated Reserves Contribution (5% of Expendable Funds)</t>
  </si>
  <si>
    <t>2024-2025 AS Revenue (Estimated based on 97,708 Annual Average Enrollment x $90.42 (includes 5.1% CPI Increase))</t>
  </si>
  <si>
    <t>Office of Food and Housing Resources</t>
  </si>
  <si>
    <t>Director of Food Affairs</t>
  </si>
  <si>
    <t>Director of Housing Affairs</t>
  </si>
  <si>
    <t>Outreach Coordinator(s)</t>
  </si>
  <si>
    <t>Food Program Coordinator</t>
  </si>
  <si>
    <t>Food Access Coordinator</t>
  </si>
  <si>
    <t>Housing Program Coordinator</t>
  </si>
  <si>
    <t>Housing Advocacy Coordinator</t>
  </si>
  <si>
    <t>Population Advocate(s)</t>
  </si>
  <si>
    <t>Basic Needs Liaison</t>
  </si>
  <si>
    <t>Director of Internal Affairs</t>
  </si>
  <si>
    <t>Director of External Affairs</t>
  </si>
  <si>
    <t>Women's Commission Chair</t>
  </si>
  <si>
    <t>Undocumented Students Commission Chair</t>
  </si>
  <si>
    <t>BIPOC Commission Chair</t>
  </si>
  <si>
    <t>LGBTQIA+ Commission Chair</t>
  </si>
  <si>
    <t>Student With Dependents Commission Chair</t>
  </si>
  <si>
    <t>International Students Commission Chair</t>
  </si>
  <si>
    <t>SAAC Liaison(s)</t>
  </si>
  <si>
    <t>DOC Intern(s)</t>
  </si>
  <si>
    <t>Office of Environmental Justice Affairs</t>
  </si>
  <si>
    <t>Sustainability Intern</t>
  </si>
  <si>
    <t>Environmental Justice Intern</t>
  </si>
  <si>
    <t>Office of Health and Well-Being</t>
  </si>
  <si>
    <t>Director of Sexual Health</t>
  </si>
  <si>
    <t>Director of Student Health</t>
  </si>
  <si>
    <t>Director of Mental Health</t>
  </si>
  <si>
    <t>Marketing Strategist</t>
  </si>
  <si>
    <t>Sexual Health Advocate(s)</t>
  </si>
  <si>
    <t>Student Health Advocate(s)</t>
  </si>
  <si>
    <t>Mental Health Advocate(s)</t>
  </si>
  <si>
    <t>Office of Transporation and Transformation</t>
  </si>
  <si>
    <t>Media Coordinator</t>
  </si>
  <si>
    <t>Commuter Advocate</t>
  </si>
  <si>
    <t>Accessibility Advocate</t>
  </si>
  <si>
    <t xml:space="preserve">Office of the Executive Vice President			</t>
  </si>
  <si>
    <t>Internal Director</t>
  </si>
  <si>
    <t>Office of External Affairs</t>
  </si>
  <si>
    <t>Director of Staff</t>
  </si>
  <si>
    <t>Communications Director</t>
  </si>
  <si>
    <t>Internal Organizing Director</t>
  </si>
  <si>
    <t>External Organizing Director</t>
  </si>
  <si>
    <t>Legislative Director</t>
  </si>
  <si>
    <t>Deputy Legislative Director</t>
  </si>
  <si>
    <t>Administrative Aid (2)</t>
  </si>
  <si>
    <t>UCweVote Campaign Coordinator</t>
  </si>
  <si>
    <t xml:space="preserve">Racial Justice Now Campaign Coordinator </t>
  </si>
  <si>
    <t xml:space="preserve">AQUIRE Campaign Coordinator </t>
  </si>
  <si>
    <t xml:space="preserve">Fund the UC Campaign Coordinator </t>
  </si>
  <si>
    <t>SEED Campaign Coordinator</t>
  </si>
  <si>
    <t xml:space="preserve">Civic Engagement Director </t>
  </si>
  <si>
    <t xml:space="preserve">Disability Justice Director </t>
  </si>
  <si>
    <t xml:space="preserve">Labor Relations Director </t>
  </si>
  <si>
    <t xml:space="preserve">Housing Affairs Director </t>
  </si>
  <si>
    <t xml:space="preserve">Office of Local Affairs			</t>
  </si>
  <si>
    <t>Director of Government Affairs</t>
  </si>
  <si>
    <t>Director of Community Affairs</t>
  </si>
  <si>
    <t>Director of Marketing Affairs</t>
  </si>
  <si>
    <t>Assistant Director for Government Affairs</t>
  </si>
  <si>
    <t>Assistant Director for Community Affairs</t>
  </si>
  <si>
    <t>Lobbying Coordinator</t>
  </si>
  <si>
    <t>Policy Advocate</t>
  </si>
  <si>
    <t>Land Use Advocate</t>
  </si>
  <si>
    <t>Commmunity Advocate</t>
  </si>
  <si>
    <t xml:space="preserve">Office of Academic Affairs			</t>
  </si>
  <si>
    <t>Director(s) of Academic Divisions</t>
  </si>
  <si>
    <t xml:space="preserve">Director of Internal Affairs </t>
  </si>
  <si>
    <t xml:space="preserve">Director of External Affairs </t>
  </si>
  <si>
    <t>Director of Event Programming</t>
  </si>
  <si>
    <t>Director of Retention</t>
  </si>
  <si>
    <t>Director of Advocacy</t>
  </si>
  <si>
    <t xml:space="preserve">Office of Student Advocacy			</t>
  </si>
  <si>
    <t>Student Advocate Returning</t>
  </si>
  <si>
    <t>Student Advocate</t>
  </si>
  <si>
    <t xml:space="preserve">Office of Finance and Resources			</t>
  </si>
  <si>
    <t>Finance Analyst</t>
  </si>
  <si>
    <t>Committee Liaison</t>
  </si>
  <si>
    <t xml:space="preserve">Office of Student Organizations			</t>
  </si>
  <si>
    <t>Event Interns</t>
  </si>
  <si>
    <t xml:space="preserve">Office of Enterprises and Services			</t>
  </si>
  <si>
    <t>Executive Assistant</t>
  </si>
  <si>
    <t>Photography Manager</t>
  </si>
  <si>
    <t>Agricultural Manager</t>
  </si>
  <si>
    <t xml:space="preserve">Office of Communications			</t>
  </si>
  <si>
    <t>Director of Engagement</t>
  </si>
  <si>
    <t>Director of Marketing</t>
  </si>
  <si>
    <t>Director of Outreach</t>
  </si>
  <si>
    <t>Event Programming Coordinator(s)</t>
  </si>
  <si>
    <t>Marketing Coordinator(s)</t>
  </si>
  <si>
    <t>Website Developer</t>
  </si>
  <si>
    <t>Writing Specialist</t>
  </si>
  <si>
    <t>Data and Records Officer</t>
  </si>
  <si>
    <t xml:space="preserve">Office of Concerts and Events			</t>
  </si>
  <si>
    <t>Bear Garden Director</t>
  </si>
  <si>
    <t>Co-Marketing Director</t>
  </si>
  <si>
    <t>Special Events Director</t>
  </si>
  <si>
    <t>Festivals Coordinator(s)</t>
  </si>
  <si>
    <t>Special Events Coordinator(s)</t>
  </si>
  <si>
    <t>Bear Garden Coordinator</t>
  </si>
  <si>
    <t>Office of Spirit and Athletics</t>
  </si>
  <si>
    <t>Chief of Staff for Leadership Development</t>
  </si>
  <si>
    <t>Chief of Staff for Programming</t>
  </si>
  <si>
    <t>Director of Finance and Operations</t>
  </si>
  <si>
    <t>Director of Marketing and Engagement</t>
  </si>
  <si>
    <t>Director(s) of Spirit and Athletics</t>
  </si>
  <si>
    <t>Spirit and Athletic Coordinator(s)</t>
  </si>
  <si>
    <t xml:space="preserve">Office of Personnel Affairs			</t>
  </si>
  <si>
    <t>Director of Recruitment and Retention</t>
  </si>
  <si>
    <t>Director of Training and Development</t>
  </si>
  <si>
    <t>Director of Programs and Services</t>
  </si>
  <si>
    <t>Assistant Director of Alumni Programs</t>
  </si>
  <si>
    <t>Assistant Director of Fellow Programs</t>
  </si>
  <si>
    <t>Programming Coordinator(s)</t>
  </si>
  <si>
    <t>Interview Coordinator</t>
  </si>
  <si>
    <t>Training Coordinator</t>
  </si>
  <si>
    <t>Hiring Coordinator</t>
  </si>
  <si>
    <t>Alumni Outreach and Engagement Strategist</t>
  </si>
  <si>
    <t>Alumni Programs and Initiatives Strategist</t>
  </si>
  <si>
    <t xml:space="preserve">Triton Television (TTV)			</t>
  </si>
  <si>
    <t>Station Manager(s)</t>
  </si>
  <si>
    <t>Staff Development Coordinator</t>
  </si>
  <si>
    <t>Film Festival Coordinator</t>
  </si>
  <si>
    <t>Project Manager</t>
  </si>
  <si>
    <t>A.S. Senior Project Manager(s)</t>
  </si>
  <si>
    <t>Other</t>
  </si>
  <si>
    <t xml:space="preserve">Stipend Benefits (1.8%) </t>
  </si>
  <si>
    <t>* (Salary + Sum of Benefits + Sum of General Liability + Sum of NGN)</t>
  </si>
  <si>
    <t>** Line Item is not effective until funding criteria have been approved by Senate.</t>
  </si>
  <si>
    <t>Asha Krishna, Chief Financial Officer (2023-2024)</t>
  </si>
  <si>
    <t> 1 x $80/wk x 34 wk </t>
  </si>
  <si>
    <t> 1 x $60/wk x 32 wk </t>
  </si>
  <si>
    <t> 1 x $45/wk x 30 wk </t>
  </si>
  <si>
    <t> 1 x $80/wk x 30 wk </t>
  </si>
  <si>
    <t> 1 x $60/wk x 28 wk </t>
  </si>
  <si>
    <t> 1 x $45/wk x 24 wk </t>
  </si>
  <si>
    <t> 8 x $30/wk x 28 wk </t>
  </si>
  <si>
    <t> 1 x $60/wk x 30 wk </t>
  </si>
  <si>
    <t> 2 x $45/wk x 28 wk </t>
  </si>
  <si>
    <t> 2 x $30/wk x 25 wk </t>
  </si>
  <si>
    <t> 1 x $30/wk x 25 wk </t>
  </si>
  <si>
    <t> 1 x $70/wk x 30 wk </t>
  </si>
  <si>
    <t> 1 x $55/wk x 32 wk </t>
  </si>
  <si>
    <t> 6 x $30/wk x 25 wk </t>
  </si>
  <si>
    <t> 5 x $20/wk x 10 wk </t>
  </si>
  <si>
    <t> 1 x $20/wk x 30 wk </t>
  </si>
  <si>
    <t> 2 x $30/wk x 26 wk </t>
  </si>
  <si>
    <t> 1 x $30/wk x 28 wk </t>
  </si>
  <si>
    <t> 1 x $80/wk x 34wk </t>
  </si>
  <si>
    <t> 1 x $45/wk x 32 wk </t>
  </si>
  <si>
    <t> 1 x $60/wk x 32wk </t>
  </si>
  <si>
    <t> 1 x $80/wk x 45 wk </t>
  </si>
  <si>
    <t> 1 x $70/wk x 45 wk </t>
  </si>
  <si>
    <t> 1 x $75/wk x 45 wk </t>
  </si>
  <si>
    <t> 2 x $45/wk x 40 wk </t>
  </si>
  <si>
    <t> 1 x $50/wk x 35 wk </t>
  </si>
  <si>
    <t xml:space="preserve"> 1 x $50/wk x 35 wk </t>
  </si>
  <si>
    <t xml:space="preserve"> 1 x $70/wk x 45 wk </t>
  </si>
  <si>
    <t xml:space="preserve"> 1 x $70/wk x 35 wk </t>
  </si>
  <si>
    <t> 1 x $80/wk x 35 wk </t>
  </si>
  <si>
    <t> 1 x $40/wk x 25 wk </t>
  </si>
  <si>
    <t> 8 x $60/wk x 30 wk </t>
  </si>
  <si>
    <t> 1 x $45/wk x 35 wk </t>
  </si>
  <si>
    <t> 1 x $70/wk x 35 wk </t>
  </si>
  <si>
    <t> 1 x $55/wk x 30 wk </t>
  </si>
  <si>
    <t> 1 x $45/wk x 28 wk </t>
  </si>
  <si>
    <t> 4 x $30/wk x 30 wk </t>
  </si>
  <si>
    <t> 1 x $80/wk x 37 wk </t>
  </si>
  <si>
    <t> 3 x $45/wk x 35 wk </t>
  </si>
  <si>
    <t> 1 x $50/wk x 30 wk </t>
  </si>
  <si>
    <t> 3 x $30/wk x 30 wk </t>
  </si>
  <si>
    <t> 1 x $30/wk x 35 wk </t>
  </si>
  <si>
    <t> 1 x $60/wk x 34 wk </t>
  </si>
  <si>
    <t> 2 x $45/wk x 32 wk </t>
  </si>
  <si>
    <t> 1 x $40/wk x 28 wk </t>
  </si>
  <si>
    <t> 1 x $85/wk x 38 wk </t>
  </si>
  <si>
    <t> 1 x $85/wk x 30 wk </t>
  </si>
  <si>
    <t> 1 x $60/wk x 38 wk </t>
  </si>
  <si>
    <t> 2 x $50/wk x 28 wk </t>
  </si>
  <si>
    <t> 1 x $50/wk x 28 wk </t>
  </si>
  <si>
    <t> 1 x $70/wk x 32 wk </t>
  </si>
  <si>
    <t> 2 x $60/wk x 30 wk </t>
  </si>
  <si>
    <t> 1 x $50/wk x 32 wk </t>
  </si>
  <si>
    <t> 2 x $45/wk x 30 wk </t>
  </si>
  <si>
    <t>2 x $100/wk x 42 wk</t>
  </si>
  <si>
    <t>1 x $80/wk x 35 wk</t>
  </si>
  <si>
    <t>1 x $50/wk x 35 wk</t>
  </si>
  <si>
    <t>1 x $45/wk x 32 wk</t>
  </si>
  <si>
    <t>1 x $45/wk x 30 wk</t>
  </si>
  <si>
    <t>1 x $50/wk x 32 wk</t>
  </si>
  <si>
    <t>2 x $55/wk x 36 wk</t>
  </si>
  <si>
    <t>5 x $45/wk x 42 wk</t>
  </si>
  <si>
    <t> 1 x $45/wk x 42 wk </t>
  </si>
  <si>
    <t> 2 x $45/wk x 42 wk </t>
  </si>
  <si>
    <t> 1 x $300/wk x 42 wk </t>
  </si>
  <si>
    <t> 1 x $250/wk x 42wk </t>
  </si>
  <si>
    <t> 1 x $250/wk x 42 wk </t>
  </si>
  <si>
    <t>2 x $14/hr x 36hr x 2 qrt</t>
  </si>
  <si>
    <t>1 x $14/hr x 12hr/wk x 4 wk</t>
  </si>
  <si>
    <t>1 x $15/hr x 15hr/wk x 35 wk</t>
  </si>
  <si>
    <t>1 x $15/hr x 20hr/wk x 40 wk</t>
  </si>
  <si>
    <t>1 x $16.90/hr x 12hr/wk x 28 wk</t>
  </si>
  <si>
    <t>1 x $15/hr x 12hr/wk x 35 wk</t>
  </si>
  <si>
    <t>2 x $15/hr x 12hr/wk x 35 wk</t>
  </si>
  <si>
    <t>1 x $15/hr x 12hr/wk x 50 wk</t>
  </si>
  <si>
    <t xml:space="preserve">Sr. Graphic Artist </t>
  </si>
  <si>
    <t xml:space="preserve">Graphic Artist </t>
  </si>
  <si>
    <t xml:space="preserve">A.S. Mascot </t>
  </si>
  <si>
    <t xml:space="preserve">Elections Manager </t>
  </si>
  <si>
    <t xml:space="preserve">Public Relations </t>
  </si>
  <si>
    <t xml:space="preserve">Front Desk Student Staff </t>
  </si>
  <si>
    <t xml:space="preserve">Webmaster/Computer Programmer </t>
  </si>
  <si>
    <t xml:space="preserve">SLBO Office Assistant </t>
  </si>
  <si>
    <t xml:space="preserve">Executive Assistant to the President </t>
  </si>
  <si>
    <t xml:space="preserve">Triton Food Pantry Lead Manager </t>
  </si>
  <si>
    <t xml:space="preserve">Triton Food Pantry Manager </t>
  </si>
  <si>
    <t xml:space="preserve">Triton Food Pantry Pop-Up Manager </t>
  </si>
  <si>
    <t xml:space="preserve">Civic Engagement and Voter Registration Intern </t>
  </si>
  <si>
    <t>PAYMENT FORMULA</t>
  </si>
  <si>
    <t>President  </t>
  </si>
  <si>
    <t xml:space="preserve">Executive Vice President </t>
  </si>
  <si>
    <t>Vice President External Affairs  </t>
  </si>
  <si>
    <t xml:space="preserve">Vice President Academic Affairs </t>
  </si>
  <si>
    <t>Chief Financial Officer  </t>
  </si>
  <si>
    <t>Chief Communications Officer  </t>
  </si>
  <si>
    <t>Chief Personnel Officer  </t>
  </si>
  <si>
    <t xml:space="preserve">Associate Vice President, Concerts and Events </t>
  </si>
  <si>
    <t xml:space="preserve">Associate Vice President, Student Organizations </t>
  </si>
  <si>
    <t xml:space="preserve">Associate Vice President, Student Advocacy </t>
  </si>
  <si>
    <t xml:space="preserve">Associate Vice President, College Affairs </t>
  </si>
  <si>
    <t xml:space="preserve">Associate Vice President, Enterprises and Services </t>
  </si>
  <si>
    <t xml:space="preserve">Associate Vice President, Environmental Justice Affairs  </t>
  </si>
  <si>
    <t xml:space="preserve">Associate Vice President, Equity, Diversity, and Inclusion </t>
  </si>
  <si>
    <t xml:space="preserve">Associate Vice President, Food and Housing Resources </t>
  </si>
  <si>
    <t xml:space="preserve">Associate Vice President, Health and Well-Being </t>
  </si>
  <si>
    <t xml:space="preserve">Associate Vice President, Local Affairs </t>
  </si>
  <si>
    <t xml:space="preserve">Associate Vice President, Spirit and Athletics </t>
  </si>
  <si>
    <t xml:space="preserve">Associate Vice President, Transportation and Transformation </t>
  </si>
  <si>
    <t xml:space="preserve">Campus-Wide Senators </t>
  </si>
  <si>
    <t>International Senator  </t>
  </si>
  <si>
    <t xml:space="preserve">Out-of-State Senator </t>
  </si>
  <si>
    <t>First Year Senators  </t>
  </si>
  <si>
    <t xml:space="preserve">Transfer Senators </t>
  </si>
  <si>
    <t>Off-Campus Senators  </t>
  </si>
  <si>
    <t>Revelle Senators  </t>
  </si>
  <si>
    <t xml:space="preserve">Marshall Senators </t>
  </si>
  <si>
    <t>Muir Senators  </t>
  </si>
  <si>
    <t>Warren Senators  </t>
  </si>
  <si>
    <t xml:space="preserve">Roosevelt Senators </t>
  </si>
  <si>
    <t xml:space="preserve">Sixth Senators </t>
  </si>
  <si>
    <t>Seventh Senators  </t>
  </si>
  <si>
    <t> 1 x $150/wk x 42 wk </t>
  </si>
  <si>
    <t> 1 x $125/wk x 42 wk </t>
  </si>
  <si>
    <t>3 x $17.58/hr x 20hr/wk x 35 wk</t>
  </si>
  <si>
    <t>3 x $17.58/hr x 26hr/wk x 15 wk</t>
  </si>
  <si>
    <t>1 x $17.90/hr x 20hr/wk x 35 wk</t>
  </si>
  <si>
    <t>1 x $17.90/hr x 29hr/wk x 15 wk</t>
  </si>
  <si>
    <t>3 x $17.55/wk x 20hr/wk x 50 wk</t>
  </si>
  <si>
    <t>1 x $17.90/hr x 20hr/wk x 30 wk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</si>
</sst>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  <font>
      <b/>
      <sz val="12"/>
      <color theme="1"/>
      <name val="Aptos Narrow"/>
      <scheme val="minor"/>
    </font>
    <font>
      <sz val="10"/>
      <color indexed="8"/>
      <name val="Arial"/>
      <family val="2"/>
    </font>
    <font>
      <b/>
      <sz val="12"/>
      <color theme="0"/>
      <name val="Aptos Narrow"/>
      <scheme val="minor"/>
    </font>
    <font>
      <b/>
      <sz val="12"/>
      <name val="Aptos Narrow"/>
      <scheme val="minor"/>
    </font>
    <font>
      <sz val="12"/>
      <color theme="0"/>
      <name val="Aptos Narrow"/>
      <scheme val="minor"/>
    </font>
    <font>
      <b/>
      <sz val="14"/>
      <color theme="0"/>
      <name val="Aptos Narrow"/>
      <scheme val="minor"/>
    </font>
    <font>
      <sz val="12"/>
      <color rgb="FF000000"/>
      <name val="Calibri"/>
      <family val="2"/>
    </font>
    <font>
      <sz val="12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4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Protection="0"/>
  </cellStyleXfs>
  <cellXfs count="85">
    <xf numFmtId="0" fontId="0" fillId="0" borderId="0" xfId="0"/>
    <xf numFmtId="0" fontId="0" fillId="2" borderId="0" xfId="0" applyFill="1"/>
    <xf numFmtId="44" fontId="0" fillId="2" borderId="0" xfId="0" applyNumberFormat="1" applyFill="1"/>
    <xf numFmtId="0" fontId="0" fillId="2" borderId="1" xfId="0" applyFill="1" applyBorder="1"/>
    <xf numFmtId="0" fontId="3" fillId="2" borderId="0" xfId="0" applyFont="1" applyFill="1"/>
    <xf numFmtId="0" fontId="0" fillId="0" borderId="1" xfId="0" applyBorder="1"/>
    <xf numFmtId="44" fontId="0" fillId="0" borderId="0" xfId="1" applyFont="1" applyBorder="1"/>
    <xf numFmtId="44" fontId="0" fillId="0" borderId="5" xfId="0" applyNumberFormat="1" applyBorder="1"/>
    <xf numFmtId="0" fontId="0" fillId="0" borderId="5" xfId="0" applyBorder="1"/>
    <xf numFmtId="44" fontId="0" fillId="0" borderId="0" xfId="1" applyFont="1" applyFill="1" applyBorder="1"/>
    <xf numFmtId="0" fontId="0" fillId="2" borderId="6" xfId="0" applyFill="1" applyBorder="1"/>
    <xf numFmtId="0" fontId="3" fillId="2" borderId="7" xfId="0" applyFont="1" applyFill="1" applyBorder="1"/>
    <xf numFmtId="0" fontId="0" fillId="2" borderId="7" xfId="0" applyFill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2" borderId="1" xfId="0" applyFont="1" applyFill="1" applyBorder="1"/>
    <xf numFmtId="0" fontId="3" fillId="0" borderId="0" xfId="0" applyFont="1"/>
    <xf numFmtId="44" fontId="3" fillId="2" borderId="0" xfId="0" applyNumberFormat="1" applyFont="1" applyFill="1"/>
    <xf numFmtId="0" fontId="5" fillId="3" borderId="2" xfId="0" applyFont="1" applyFill="1" applyBorder="1"/>
    <xf numFmtId="0" fontId="7" fillId="3" borderId="3" xfId="0" applyFont="1" applyFill="1" applyBorder="1"/>
    <xf numFmtId="0" fontId="0" fillId="2" borderId="5" xfId="0" applyFill="1" applyBorder="1"/>
    <xf numFmtId="0" fontId="0" fillId="2" borderId="8" xfId="0" applyFill="1" applyBorder="1"/>
    <xf numFmtId="44" fontId="5" fillId="3" borderId="4" xfId="0" applyNumberFormat="1" applyFont="1" applyFill="1" applyBorder="1"/>
    <xf numFmtId="0" fontId="5" fillId="3" borderId="3" xfId="0" applyFont="1" applyFill="1" applyBorder="1"/>
    <xf numFmtId="44" fontId="3" fillId="2" borderId="0" xfId="1" applyFont="1" applyFill="1" applyBorder="1"/>
    <xf numFmtId="44" fontId="3" fillId="2" borderId="7" xfId="1" applyFont="1" applyFill="1" applyBorder="1"/>
    <xf numFmtId="0" fontId="5" fillId="5" borderId="2" xfId="0" applyFont="1" applyFill="1" applyBorder="1"/>
    <xf numFmtId="0" fontId="7" fillId="5" borderId="3" xfId="0" applyFont="1" applyFill="1" applyBorder="1"/>
    <xf numFmtId="0" fontId="7" fillId="5" borderId="4" xfId="0" applyFont="1" applyFill="1" applyBorder="1"/>
    <xf numFmtId="0" fontId="2" fillId="5" borderId="3" xfId="0" applyFont="1" applyFill="1" applyBorder="1"/>
    <xf numFmtId="0" fontId="2" fillId="5" borderId="4" xfId="0" applyFont="1" applyFill="1" applyBorder="1"/>
    <xf numFmtId="0" fontId="5" fillId="3" borderId="4" xfId="0" applyFont="1" applyFill="1" applyBorder="1"/>
    <xf numFmtId="0" fontId="8" fillId="3" borderId="2" xfId="0" applyFont="1" applyFill="1" applyBorder="1"/>
    <xf numFmtId="0" fontId="2" fillId="3" borderId="3" xfId="0" applyFont="1" applyFill="1" applyBorder="1"/>
    <xf numFmtId="0" fontId="0" fillId="3" borderId="3" xfId="0" applyFill="1" applyBorder="1"/>
    <xf numFmtId="0" fontId="0" fillId="0" borderId="8" xfId="0" applyBorder="1" applyAlignment="1">
      <alignment horizontal="right"/>
    </xf>
    <xf numFmtId="0" fontId="0" fillId="0" borderId="5" xfId="0" applyBorder="1" applyAlignment="1">
      <alignment horizontal="right"/>
    </xf>
    <xf numFmtId="0" fontId="3" fillId="4" borderId="1" xfId="0" applyFont="1" applyFill="1" applyBorder="1"/>
    <xf numFmtId="0" fontId="0" fillId="4" borderId="0" xfId="0" applyFill="1"/>
    <xf numFmtId="0" fontId="6" fillId="4" borderId="0" xfId="0" applyFont="1" applyFill="1"/>
    <xf numFmtId="0" fontId="0" fillId="4" borderId="5" xfId="0" applyFill="1" applyBorder="1"/>
    <xf numFmtId="0" fontId="0" fillId="0" borderId="0" xfId="0" applyAlignment="1">
      <alignment horizontal="right"/>
    </xf>
    <xf numFmtId="44" fontId="0" fillId="0" borderId="0" xfId="0" applyNumberFormat="1"/>
    <xf numFmtId="44" fontId="0" fillId="0" borderId="7" xfId="1" applyFont="1" applyFill="1" applyBorder="1"/>
    <xf numFmtId="0" fontId="0" fillId="0" borderId="9" xfId="0" applyBorder="1"/>
    <xf numFmtId="0" fontId="0" fillId="3" borderId="2" xfId="0" applyFill="1" applyBorder="1"/>
    <xf numFmtId="0" fontId="0" fillId="3" borderId="6" xfId="0" applyFill="1" applyBorder="1"/>
    <xf numFmtId="0" fontId="0" fillId="3" borderId="7" xfId="0" applyFill="1" applyBorder="1"/>
    <xf numFmtId="0" fontId="0" fillId="0" borderId="12" xfId="0" applyBorder="1"/>
    <xf numFmtId="0" fontId="0" fillId="0" borderId="13" xfId="0" applyBorder="1"/>
    <xf numFmtId="44" fontId="0" fillId="0" borderId="13" xfId="0" applyNumberFormat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44" fontId="0" fillId="0" borderId="16" xfId="1" applyFont="1" applyBorder="1"/>
    <xf numFmtId="0" fontId="0" fillId="0" borderId="17" xfId="0" applyBorder="1"/>
    <xf numFmtId="0" fontId="0" fillId="0" borderId="18" xfId="0" applyBorder="1"/>
    <xf numFmtId="0" fontId="3" fillId="2" borderId="5" xfId="0" applyFont="1" applyFill="1" applyBorder="1"/>
    <xf numFmtId="0" fontId="3" fillId="4" borderId="5" xfId="0" applyFont="1" applyFill="1" applyBorder="1"/>
    <xf numFmtId="0" fontId="3" fillId="0" borderId="12" xfId="0" applyFont="1" applyBorder="1"/>
    <xf numFmtId="0" fontId="3" fillId="0" borderId="13" xfId="0" applyFont="1" applyBorder="1"/>
    <xf numFmtId="44" fontId="3" fillId="0" borderId="13" xfId="0" applyNumberFormat="1" applyFont="1" applyBorder="1"/>
    <xf numFmtId="0" fontId="3" fillId="0" borderId="17" xfId="0" applyFont="1" applyBorder="1"/>
    <xf numFmtId="0" fontId="9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44" fontId="3" fillId="0" borderId="11" xfId="0" applyNumberFormat="1" applyFont="1" applyBorder="1"/>
    <xf numFmtId="44" fontId="10" fillId="0" borderId="5" xfId="1" applyFont="1" applyBorder="1"/>
    <xf numFmtId="0" fontId="10" fillId="0" borderId="5" xfId="0" applyFont="1" applyBorder="1"/>
    <xf numFmtId="0" fontId="0" fillId="0" borderId="0" xfId="0" applyAlignment="1">
      <alignment horizontal="left"/>
    </xf>
    <xf numFmtId="0" fontId="0" fillId="0" borderId="7" xfId="0" applyBorder="1" applyAlignment="1">
      <alignment horizontal="left"/>
    </xf>
    <xf numFmtId="44" fontId="0" fillId="0" borderId="0" xfId="1" applyFont="1" applyFill="1" applyBorder="1" applyAlignment="1">
      <alignment horizontal="center"/>
    </xf>
    <xf numFmtId="44" fontId="0" fillId="0" borderId="7" xfId="1" applyFont="1" applyFill="1" applyBorder="1" applyAlignment="1">
      <alignment horizontal="center"/>
    </xf>
    <xf numFmtId="44" fontId="0" fillId="0" borderId="0" xfId="1" applyFont="1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5" xfId="0" applyBorder="1" applyAlignment="1">
      <alignment horizontal="left"/>
    </xf>
    <xf numFmtId="15" fontId="0" fillId="0" borderId="7" xfId="0" applyNumberFormat="1" applyBorder="1" applyAlignment="1">
      <alignment horizontal="left"/>
    </xf>
    <xf numFmtId="0" fontId="0" fillId="0" borderId="8" xfId="0" applyBorder="1" applyAlignment="1">
      <alignment horizontal="left"/>
    </xf>
    <xf numFmtId="0" fontId="10" fillId="0" borderId="0" xfId="0" applyFont="1" applyAlignment="1">
      <alignment horizontal="left"/>
    </xf>
    <xf numFmtId="44" fontId="0" fillId="0" borderId="7" xfId="1" applyFont="1" applyBorder="1" applyAlignment="1">
      <alignment horizontal="center"/>
    </xf>
    <xf numFmtId="0" fontId="0" fillId="0" borderId="1" xfId="0" applyFill="1" applyBorder="1"/>
    <xf numFmtId="0" fontId="0" fillId="0" borderId="0" xfId="0" applyFill="1"/>
    <xf numFmtId="0" fontId="0" fillId="0" borderId="0" xfId="0" applyFill="1" applyAlignment="1">
      <alignment horizontal="right"/>
    </xf>
    <xf numFmtId="44" fontId="0" fillId="0" borderId="0" xfId="0" applyNumberFormat="1" applyFill="1"/>
    <xf numFmtId="0" fontId="0" fillId="0" borderId="5" xfId="0" applyFill="1" applyBorder="1"/>
  </cellXfs>
  <cellStyles count="3">
    <cellStyle name="Currency" xfId="1" builtinId="4"/>
    <cellStyle name="Normal" xfId="0" builtinId="0"/>
    <cellStyle name="Normal 3" xfId="2" xr:uid="{572C423A-CCEA-DA40-BA85-00D2450776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E652B-5F82-4644-9C58-291E047682A5}">
  <dimension ref="A1:I559"/>
  <sheetViews>
    <sheetView tabSelected="1" zoomScale="80" zoomScaleNormal="80" workbookViewId="0">
      <selection activeCell="L14" sqref="L14"/>
    </sheetView>
  </sheetViews>
  <sheetFormatPr baseColWidth="10" defaultRowHeight="16" x14ac:dyDescent="0.2"/>
  <cols>
    <col min="1" max="1" width="24.5" customWidth="1"/>
    <col min="2" max="2" width="37.83203125" customWidth="1"/>
    <col min="3" max="3" width="55.83203125" customWidth="1"/>
    <col min="4" max="4" width="47" customWidth="1"/>
    <col min="5" max="5" width="20.83203125" customWidth="1"/>
    <col min="6" max="6" width="23" customWidth="1"/>
    <col min="7" max="7" width="24.83203125" customWidth="1"/>
    <col min="8" max="8" width="30.83203125" customWidth="1"/>
  </cols>
  <sheetData>
    <row r="1" spans="1:8" ht="19" x14ac:dyDescent="0.25">
      <c r="A1" s="33" t="s">
        <v>0</v>
      </c>
      <c r="B1" s="24"/>
      <c r="C1" s="24"/>
      <c r="D1" s="24"/>
      <c r="E1" s="24"/>
      <c r="F1" s="24"/>
      <c r="G1" s="24"/>
      <c r="H1" s="32"/>
    </row>
    <row r="2" spans="1:8" x14ac:dyDescent="0.2">
      <c r="A2" s="5" t="s">
        <v>1</v>
      </c>
      <c r="B2" s="69" t="s">
        <v>332</v>
      </c>
      <c r="C2" s="69"/>
      <c r="D2" s="69"/>
      <c r="E2" s="69"/>
      <c r="F2" s="69"/>
      <c r="G2" s="69"/>
      <c r="H2" s="75"/>
    </row>
    <row r="3" spans="1:8" ht="17" thickBot="1" x14ac:dyDescent="0.25">
      <c r="A3" s="13" t="s">
        <v>2</v>
      </c>
      <c r="B3" s="76">
        <v>45448</v>
      </c>
      <c r="C3" s="70"/>
      <c r="D3" s="70"/>
      <c r="E3" s="70"/>
      <c r="F3" s="70"/>
      <c r="G3" s="70"/>
      <c r="H3" s="77"/>
    </row>
    <row r="4" spans="1:8" x14ac:dyDescent="0.2">
      <c r="A4" s="27" t="s">
        <v>8</v>
      </c>
      <c r="B4" s="30"/>
      <c r="C4" s="30"/>
      <c r="D4" s="30"/>
      <c r="E4" s="30"/>
      <c r="F4" s="30"/>
      <c r="G4" s="30"/>
      <c r="H4" s="31"/>
    </row>
    <row r="5" spans="1:8" ht="17" thickBot="1" x14ac:dyDescent="0.25">
      <c r="A5" s="13"/>
      <c r="B5" s="70" t="s">
        <v>13</v>
      </c>
      <c r="C5" s="70"/>
      <c r="D5" s="70"/>
      <c r="E5" s="70"/>
      <c r="F5" s="70"/>
      <c r="G5" s="70"/>
      <c r="H5" s="36" t="s">
        <v>101</v>
      </c>
    </row>
    <row r="6" spans="1:8" x14ac:dyDescent="0.2">
      <c r="A6" s="27" t="s">
        <v>9</v>
      </c>
      <c r="B6" s="28"/>
      <c r="C6" s="28"/>
      <c r="D6" s="28"/>
      <c r="E6" s="28"/>
      <c r="F6" s="28"/>
      <c r="G6" s="28"/>
      <c r="H6" s="29"/>
    </row>
    <row r="7" spans="1:8" x14ac:dyDescent="0.2">
      <c r="A7" s="5"/>
      <c r="B7" s="69" t="s">
        <v>4</v>
      </c>
      <c r="C7" s="69"/>
      <c r="D7" s="69"/>
      <c r="E7" s="69"/>
      <c r="F7" s="69"/>
      <c r="G7" s="69"/>
      <c r="H7" s="37" t="s">
        <v>101</v>
      </c>
    </row>
    <row r="8" spans="1:8" x14ac:dyDescent="0.2">
      <c r="A8" s="5"/>
      <c r="B8" s="69" t="s">
        <v>5</v>
      </c>
      <c r="C8" s="69"/>
      <c r="D8" s="69"/>
      <c r="E8" s="69"/>
      <c r="F8" s="69"/>
      <c r="G8" s="69"/>
      <c r="H8" s="37" t="s">
        <v>101</v>
      </c>
    </row>
    <row r="9" spans="1:8" x14ac:dyDescent="0.2">
      <c r="A9" s="5"/>
      <c r="B9" s="69" t="s">
        <v>6</v>
      </c>
      <c r="C9" s="69"/>
      <c r="D9" s="69"/>
      <c r="E9" s="69"/>
      <c r="F9" s="69"/>
      <c r="G9" s="69"/>
      <c r="H9" s="37" t="s">
        <v>101</v>
      </c>
    </row>
    <row r="10" spans="1:8" ht="17" thickBot="1" x14ac:dyDescent="0.25">
      <c r="A10" s="13"/>
      <c r="B10" s="70" t="s">
        <v>7</v>
      </c>
      <c r="C10" s="70"/>
      <c r="D10" s="70"/>
      <c r="E10" s="70"/>
      <c r="F10" s="70"/>
      <c r="G10" s="70"/>
      <c r="H10" s="36" t="s">
        <v>101</v>
      </c>
    </row>
    <row r="11" spans="1:8" x14ac:dyDescent="0.2">
      <c r="A11" s="27" t="s">
        <v>3</v>
      </c>
      <c r="B11" s="28"/>
      <c r="C11" s="28"/>
      <c r="D11" s="28"/>
      <c r="E11" s="28"/>
      <c r="F11" s="28"/>
      <c r="G11" s="28"/>
      <c r="H11" s="29"/>
    </row>
    <row r="12" spans="1:8" x14ac:dyDescent="0.2">
      <c r="A12" s="5"/>
      <c r="B12" s="78" t="s">
        <v>203</v>
      </c>
      <c r="C12" s="78"/>
      <c r="D12" s="78"/>
      <c r="E12" s="78"/>
      <c r="F12" s="78"/>
      <c r="G12" s="78"/>
      <c r="H12" s="67">
        <v>8834339</v>
      </c>
    </row>
    <row r="13" spans="1:8" x14ac:dyDescent="0.2">
      <c r="A13" s="5"/>
      <c r="B13" s="69" t="s">
        <v>15</v>
      </c>
      <c r="C13" s="69"/>
      <c r="D13" s="69"/>
      <c r="E13" s="69"/>
      <c r="F13" s="69"/>
      <c r="G13" s="69"/>
      <c r="H13" s="7">
        <f>SUM(H21)</f>
        <v>3326238</v>
      </c>
    </row>
    <row r="14" spans="1:8" x14ac:dyDescent="0.2">
      <c r="A14" s="5"/>
      <c r="B14" s="69" t="s">
        <v>16</v>
      </c>
      <c r="C14" s="69"/>
      <c r="D14" s="69"/>
      <c r="E14" s="69"/>
      <c r="F14" s="69"/>
      <c r="G14" s="69"/>
      <c r="H14" s="7">
        <f>SUM(H44)</f>
        <v>1352538</v>
      </c>
    </row>
    <row r="15" spans="1:8" x14ac:dyDescent="0.2">
      <c r="A15" s="5"/>
      <c r="B15" s="69" t="s">
        <v>202</v>
      </c>
      <c r="C15" s="69"/>
      <c r="D15" s="69"/>
      <c r="E15" s="69"/>
      <c r="F15" s="69"/>
      <c r="G15" s="69"/>
      <c r="H15" s="7">
        <f>SUM(H16:H20)*0.05</f>
        <v>207778.15000000002</v>
      </c>
    </row>
    <row r="16" spans="1:8" x14ac:dyDescent="0.2">
      <c r="A16" s="5"/>
      <c r="B16" s="69" t="s">
        <v>102</v>
      </c>
      <c r="C16" s="69"/>
      <c r="D16" s="69"/>
      <c r="E16" s="69"/>
      <c r="F16" s="69"/>
      <c r="G16" s="69"/>
      <c r="H16" s="7">
        <f>SUM(H70)</f>
        <v>30000</v>
      </c>
    </row>
    <row r="17" spans="1:8" x14ac:dyDescent="0.2">
      <c r="A17" s="5"/>
      <c r="B17" s="69" t="s">
        <v>103</v>
      </c>
      <c r="C17" s="69"/>
      <c r="D17" s="69"/>
      <c r="E17" s="69"/>
      <c r="F17" s="69"/>
      <c r="G17" s="69"/>
      <c r="H17" s="7">
        <f>SUM(H93)</f>
        <v>792155.2699999999</v>
      </c>
    </row>
    <row r="18" spans="1:8" x14ac:dyDescent="0.2">
      <c r="A18" s="5"/>
      <c r="B18" s="69" t="s">
        <v>181</v>
      </c>
      <c r="C18" s="69"/>
      <c r="D18" s="69"/>
      <c r="E18" s="69"/>
      <c r="F18" s="69"/>
      <c r="G18" s="69"/>
      <c r="H18" s="7">
        <f>SUM(H323)</f>
        <v>0</v>
      </c>
    </row>
    <row r="19" spans="1:8" ht="17" thickBot="1" x14ac:dyDescent="0.25">
      <c r="A19" s="5"/>
      <c r="B19" s="69" t="s">
        <v>186</v>
      </c>
      <c r="C19" s="69"/>
      <c r="D19" s="69"/>
      <c r="E19" s="69"/>
      <c r="F19" s="69"/>
      <c r="G19" s="69"/>
      <c r="H19" s="7">
        <f>SUM(H329)</f>
        <v>599924.82000000007</v>
      </c>
    </row>
    <row r="20" spans="1:8" ht="17" thickBot="1" x14ac:dyDescent="0.25">
      <c r="A20" s="45"/>
      <c r="B20" s="74" t="s">
        <v>104</v>
      </c>
      <c r="C20" s="74"/>
      <c r="D20" s="74"/>
      <c r="E20" s="74"/>
      <c r="F20" s="74"/>
      <c r="G20" s="74"/>
      <c r="H20" s="66">
        <f>H12-H13-H14-H16-H17-H18-H19</f>
        <v>2733482.91</v>
      </c>
    </row>
    <row r="21" spans="1:8" x14ac:dyDescent="0.2">
      <c r="A21" s="19" t="s">
        <v>14</v>
      </c>
      <c r="B21" s="20"/>
      <c r="C21" s="20"/>
      <c r="D21" s="20"/>
      <c r="E21" s="20"/>
      <c r="F21" s="20"/>
      <c r="G21" s="20"/>
      <c r="H21" s="23">
        <f>SUM(G22,G23,G32:G34,G39,G42:G43)</f>
        <v>3326238</v>
      </c>
    </row>
    <row r="22" spans="1:8" x14ac:dyDescent="0.2">
      <c r="A22" s="3"/>
      <c r="B22" s="4" t="s">
        <v>17</v>
      </c>
      <c r="C22" s="1"/>
      <c r="D22" s="1"/>
      <c r="E22" s="1"/>
      <c r="F22" s="1"/>
      <c r="G22" s="25">
        <v>1966917</v>
      </c>
      <c r="H22" s="21"/>
    </row>
    <row r="23" spans="1:8" x14ac:dyDescent="0.2">
      <c r="A23" s="3"/>
      <c r="B23" s="4" t="s">
        <v>18</v>
      </c>
      <c r="C23" s="1"/>
      <c r="D23" s="1"/>
      <c r="E23" s="1"/>
      <c r="F23" s="1"/>
      <c r="G23" s="18">
        <f>SUM(E24:E31)</f>
        <v>600121</v>
      </c>
      <c r="H23" s="21"/>
    </row>
    <row r="24" spans="1:8" x14ac:dyDescent="0.2">
      <c r="A24" s="5"/>
      <c r="C24" s="69" t="s">
        <v>32</v>
      </c>
      <c r="D24" s="69"/>
      <c r="E24" s="73">
        <v>343098</v>
      </c>
      <c r="F24" s="73"/>
      <c r="G24" s="17"/>
      <c r="H24" s="8"/>
    </row>
    <row r="25" spans="1:8" x14ac:dyDescent="0.2">
      <c r="A25" s="5"/>
      <c r="C25" s="69" t="s">
        <v>19</v>
      </c>
      <c r="D25" s="69"/>
      <c r="E25" s="73">
        <v>64604</v>
      </c>
      <c r="F25" s="73"/>
      <c r="G25" s="17"/>
      <c r="H25" s="8"/>
    </row>
    <row r="26" spans="1:8" x14ac:dyDescent="0.2">
      <c r="A26" s="5"/>
      <c r="C26" s="69" t="s">
        <v>19</v>
      </c>
      <c r="D26" s="69"/>
      <c r="E26" s="73">
        <v>64308</v>
      </c>
      <c r="F26" s="73"/>
      <c r="G26" s="17"/>
      <c r="H26" s="8"/>
    </row>
    <row r="27" spans="1:8" x14ac:dyDescent="0.2">
      <c r="A27" s="5"/>
      <c r="C27" s="69" t="s">
        <v>19</v>
      </c>
      <c r="D27" s="69"/>
      <c r="E27" s="73">
        <v>62683</v>
      </c>
      <c r="F27" s="73"/>
      <c r="G27" s="17"/>
      <c r="H27" s="8"/>
    </row>
    <row r="28" spans="1:8" x14ac:dyDescent="0.2">
      <c r="A28" s="5"/>
      <c r="C28" s="69" t="s">
        <v>20</v>
      </c>
      <c r="D28" s="69"/>
      <c r="E28" s="73">
        <v>6518</v>
      </c>
      <c r="F28" s="73"/>
      <c r="G28" s="17"/>
      <c r="H28" s="8"/>
    </row>
    <row r="29" spans="1:8" x14ac:dyDescent="0.2">
      <c r="A29" s="5"/>
      <c r="C29" s="69" t="s">
        <v>21</v>
      </c>
      <c r="D29" s="69"/>
      <c r="E29" s="73">
        <v>19320</v>
      </c>
      <c r="F29" s="73"/>
      <c r="G29" s="17"/>
      <c r="H29" s="8"/>
    </row>
    <row r="30" spans="1:8" x14ac:dyDescent="0.2">
      <c r="A30" s="5"/>
      <c r="C30" s="69" t="s">
        <v>22</v>
      </c>
      <c r="D30" s="69"/>
      <c r="E30" s="73">
        <v>17090</v>
      </c>
      <c r="F30" s="73"/>
      <c r="G30" s="17"/>
      <c r="H30" s="8"/>
    </row>
    <row r="31" spans="1:8" x14ac:dyDescent="0.2">
      <c r="A31" s="5"/>
      <c r="C31" s="69" t="s">
        <v>23</v>
      </c>
      <c r="D31" s="69"/>
      <c r="E31" s="73">
        <v>22500</v>
      </c>
      <c r="F31" s="73"/>
      <c r="G31" s="17"/>
      <c r="H31" s="8"/>
    </row>
    <row r="32" spans="1:8" x14ac:dyDescent="0.2">
      <c r="A32" s="3"/>
      <c r="B32" s="4" t="s">
        <v>24</v>
      </c>
      <c r="C32" s="1"/>
      <c r="D32" s="1"/>
      <c r="E32" s="1"/>
      <c r="F32" s="1"/>
      <c r="G32" s="25">
        <v>95754</v>
      </c>
      <c r="H32" s="21"/>
    </row>
    <row r="33" spans="1:8" x14ac:dyDescent="0.2">
      <c r="A33" s="3"/>
      <c r="B33" s="4" t="s">
        <v>25</v>
      </c>
      <c r="C33" s="1"/>
      <c r="D33" s="1"/>
      <c r="E33" s="1"/>
      <c r="F33" s="1"/>
      <c r="G33" s="25">
        <v>95754</v>
      </c>
      <c r="H33" s="21"/>
    </row>
    <row r="34" spans="1:8" x14ac:dyDescent="0.2">
      <c r="A34" s="3"/>
      <c r="B34" s="4" t="s">
        <v>26</v>
      </c>
      <c r="C34" s="1"/>
      <c r="D34" s="1"/>
      <c r="E34" s="1"/>
      <c r="F34" s="1"/>
      <c r="G34" s="25">
        <f>SUM(E35:E38)</f>
        <v>289224</v>
      </c>
      <c r="H34" s="21"/>
    </row>
    <row r="35" spans="1:8" x14ac:dyDescent="0.2">
      <c r="A35" s="5"/>
      <c r="C35" s="69" t="s">
        <v>32</v>
      </c>
      <c r="D35" s="69"/>
      <c r="E35" s="71">
        <v>192221</v>
      </c>
      <c r="F35" s="71"/>
      <c r="G35" s="17"/>
      <c r="H35" s="8"/>
    </row>
    <row r="36" spans="1:8" x14ac:dyDescent="0.2">
      <c r="A36" s="5"/>
      <c r="C36" s="69" t="s">
        <v>21</v>
      </c>
      <c r="D36" s="69"/>
      <c r="E36" s="73">
        <v>19320</v>
      </c>
      <c r="F36" s="73"/>
      <c r="G36" s="17"/>
      <c r="H36" s="8"/>
    </row>
    <row r="37" spans="1:8" x14ac:dyDescent="0.2">
      <c r="A37" s="5"/>
      <c r="C37" s="69" t="s">
        <v>19</v>
      </c>
      <c r="D37" s="69"/>
      <c r="E37" s="73">
        <v>62683</v>
      </c>
      <c r="F37" s="73"/>
      <c r="G37" s="17"/>
      <c r="H37" s="8"/>
    </row>
    <row r="38" spans="1:8" x14ac:dyDescent="0.2">
      <c r="A38" s="5"/>
      <c r="C38" s="69" t="s">
        <v>27</v>
      </c>
      <c r="D38" s="69"/>
      <c r="E38" s="73">
        <v>15000</v>
      </c>
      <c r="F38" s="73"/>
      <c r="G38" s="17"/>
      <c r="H38" s="8"/>
    </row>
    <row r="39" spans="1:8" x14ac:dyDescent="0.2">
      <c r="A39" s="3"/>
      <c r="B39" s="4" t="s">
        <v>28</v>
      </c>
      <c r="C39" s="1"/>
      <c r="D39" s="1"/>
      <c r="E39" s="1"/>
      <c r="F39" s="1"/>
      <c r="G39" s="18">
        <f>SUM(E40:E41)</f>
        <v>107479</v>
      </c>
      <c r="H39" s="21"/>
    </row>
    <row r="40" spans="1:8" x14ac:dyDescent="0.2">
      <c r="A40" s="5"/>
      <c r="C40" s="69" t="s">
        <v>32</v>
      </c>
      <c r="D40" s="69"/>
      <c r="E40" s="73">
        <v>99872</v>
      </c>
      <c r="F40" s="73"/>
      <c r="G40" s="17"/>
      <c r="H40" s="8"/>
    </row>
    <row r="41" spans="1:8" x14ac:dyDescent="0.2">
      <c r="A41" s="5"/>
      <c r="C41" s="69" t="s">
        <v>29</v>
      </c>
      <c r="D41" s="69"/>
      <c r="E41" s="73">
        <v>7607</v>
      </c>
      <c r="F41" s="73"/>
      <c r="G41" s="17"/>
      <c r="H41" s="8"/>
    </row>
    <row r="42" spans="1:8" x14ac:dyDescent="0.2">
      <c r="A42" s="3"/>
      <c r="B42" s="4" t="s">
        <v>30</v>
      </c>
      <c r="C42" s="1"/>
      <c r="D42" s="1"/>
      <c r="E42" s="1"/>
      <c r="F42" s="1"/>
      <c r="G42" s="25">
        <v>63510</v>
      </c>
      <c r="H42" s="21"/>
    </row>
    <row r="43" spans="1:8" ht="17" thickBot="1" x14ac:dyDescent="0.25">
      <c r="A43" s="10"/>
      <c r="B43" s="11" t="s">
        <v>31</v>
      </c>
      <c r="C43" s="12"/>
      <c r="D43" s="12"/>
      <c r="E43" s="12"/>
      <c r="F43" s="12"/>
      <c r="G43" s="26">
        <v>107479</v>
      </c>
      <c r="H43" s="22"/>
    </row>
    <row r="44" spans="1:8" x14ac:dyDescent="0.2">
      <c r="A44" s="19" t="s">
        <v>10</v>
      </c>
      <c r="B44" s="24"/>
      <c r="C44" s="24"/>
      <c r="D44" s="24"/>
      <c r="E44" s="24"/>
      <c r="F44" s="24"/>
      <c r="G44" s="24"/>
      <c r="H44" s="23">
        <f>SUM(G45,G57,G65)</f>
        <v>1352538</v>
      </c>
    </row>
    <row r="45" spans="1:8" x14ac:dyDescent="0.2">
      <c r="A45" s="16"/>
      <c r="B45" s="4" t="s">
        <v>33</v>
      </c>
      <c r="C45" s="4"/>
      <c r="D45" s="4"/>
      <c r="E45" s="1"/>
      <c r="F45" s="1"/>
      <c r="G45" s="18">
        <f>SUM(E46:E56)</f>
        <v>810795</v>
      </c>
      <c r="H45" s="21"/>
    </row>
    <row r="46" spans="1:8" x14ac:dyDescent="0.2">
      <c r="A46" s="5"/>
      <c r="C46" s="69" t="s">
        <v>34</v>
      </c>
      <c r="D46" s="69"/>
      <c r="E46" s="73">
        <v>80826</v>
      </c>
      <c r="F46" s="73"/>
      <c r="H46" s="8"/>
    </row>
    <row r="47" spans="1:8" x14ac:dyDescent="0.2">
      <c r="A47" s="5"/>
      <c r="C47" s="69" t="s">
        <v>19</v>
      </c>
      <c r="D47" s="69"/>
      <c r="E47" s="73">
        <v>67584</v>
      </c>
      <c r="F47" s="73"/>
      <c r="H47" s="8"/>
    </row>
    <row r="48" spans="1:8" x14ac:dyDescent="0.2">
      <c r="A48" s="5"/>
      <c r="C48" s="69" t="s">
        <v>35</v>
      </c>
      <c r="D48" s="69"/>
      <c r="E48" s="73">
        <v>63661</v>
      </c>
      <c r="F48" s="73"/>
      <c r="H48" s="8"/>
    </row>
    <row r="49" spans="1:8" x14ac:dyDescent="0.2">
      <c r="A49" s="5"/>
      <c r="C49" s="69" t="s">
        <v>36</v>
      </c>
      <c r="D49" s="69"/>
      <c r="E49" s="73">
        <v>58665</v>
      </c>
      <c r="F49" s="73"/>
      <c r="H49" s="8"/>
    </row>
    <row r="50" spans="1:8" x14ac:dyDescent="0.2">
      <c r="A50" s="5"/>
      <c r="C50" s="69" t="s">
        <v>37</v>
      </c>
      <c r="D50" s="69"/>
      <c r="E50" s="73">
        <v>81697</v>
      </c>
      <c r="F50" s="73"/>
      <c r="H50" s="8"/>
    </row>
    <row r="51" spans="1:8" x14ac:dyDescent="0.2">
      <c r="A51" s="5"/>
      <c r="C51" s="69" t="s">
        <v>37</v>
      </c>
      <c r="D51" s="69"/>
      <c r="E51" s="73">
        <v>70144</v>
      </c>
      <c r="F51" s="73"/>
      <c r="H51" s="8"/>
    </row>
    <row r="52" spans="1:8" x14ac:dyDescent="0.2">
      <c r="A52" s="5"/>
      <c r="C52" s="69" t="s">
        <v>38</v>
      </c>
      <c r="D52" s="69"/>
      <c r="E52" s="73">
        <v>95864</v>
      </c>
      <c r="F52" s="73"/>
      <c r="H52" s="8"/>
    </row>
    <row r="53" spans="1:8" x14ac:dyDescent="0.2">
      <c r="A53" s="5"/>
      <c r="C53" s="69" t="s">
        <v>39</v>
      </c>
      <c r="D53" s="69"/>
      <c r="E53" s="73">
        <v>50016</v>
      </c>
      <c r="F53" s="73"/>
      <c r="H53" s="8"/>
    </row>
    <row r="54" spans="1:8" x14ac:dyDescent="0.2">
      <c r="A54" s="5"/>
      <c r="C54" s="69" t="s">
        <v>40</v>
      </c>
      <c r="D54" s="69"/>
      <c r="E54" s="73">
        <v>80338</v>
      </c>
      <c r="F54" s="73"/>
      <c r="H54" s="8"/>
    </row>
    <row r="55" spans="1:8" x14ac:dyDescent="0.2">
      <c r="A55" s="5"/>
      <c r="C55" s="69" t="s">
        <v>41</v>
      </c>
      <c r="D55" s="69"/>
      <c r="E55" s="73">
        <v>112500</v>
      </c>
      <c r="F55" s="73"/>
      <c r="H55" s="8"/>
    </row>
    <row r="56" spans="1:8" x14ac:dyDescent="0.2">
      <c r="A56" s="5"/>
      <c r="C56" s="69" t="s">
        <v>42</v>
      </c>
      <c r="D56" s="69"/>
      <c r="E56" s="73">
        <v>49500</v>
      </c>
      <c r="F56" s="73"/>
      <c r="H56" s="8"/>
    </row>
    <row r="57" spans="1:8" x14ac:dyDescent="0.2">
      <c r="A57" s="16"/>
      <c r="B57" s="4" t="s">
        <v>43</v>
      </c>
      <c r="C57" s="4"/>
      <c r="D57" s="4"/>
      <c r="E57" s="1"/>
      <c r="F57" s="1"/>
      <c r="G57" s="18">
        <f>SUM(E58:E64)</f>
        <v>300024</v>
      </c>
      <c r="H57" s="21"/>
    </row>
    <row r="58" spans="1:8" x14ac:dyDescent="0.2">
      <c r="A58" s="5"/>
      <c r="C58" s="69" t="s">
        <v>44</v>
      </c>
      <c r="D58" s="69"/>
      <c r="E58" s="73">
        <v>71989</v>
      </c>
      <c r="F58" s="73"/>
      <c r="H58" s="8"/>
    </row>
    <row r="59" spans="1:8" x14ac:dyDescent="0.2">
      <c r="A59" s="5"/>
      <c r="C59" s="69" t="s">
        <v>45</v>
      </c>
      <c r="D59" s="69"/>
      <c r="E59" s="73">
        <v>38640</v>
      </c>
      <c r="F59" s="73"/>
      <c r="H59" s="8"/>
    </row>
    <row r="60" spans="1:8" x14ac:dyDescent="0.2">
      <c r="A60" s="5"/>
      <c r="C60" s="69" t="s">
        <v>46</v>
      </c>
      <c r="D60" s="69"/>
      <c r="E60" s="73">
        <v>42731</v>
      </c>
      <c r="F60" s="73"/>
      <c r="H60" s="8"/>
    </row>
    <row r="61" spans="1:8" x14ac:dyDescent="0.2">
      <c r="A61" s="5"/>
      <c r="C61" s="69" t="s">
        <v>47</v>
      </c>
      <c r="D61" s="69"/>
      <c r="E61" s="73">
        <v>48888</v>
      </c>
      <c r="F61" s="73"/>
      <c r="H61" s="8"/>
    </row>
    <row r="62" spans="1:8" x14ac:dyDescent="0.2">
      <c r="A62" s="5"/>
      <c r="C62" s="69" t="s">
        <v>48</v>
      </c>
      <c r="D62" s="69"/>
      <c r="E62" s="73">
        <v>32592</v>
      </c>
      <c r="F62" s="73"/>
      <c r="H62" s="8"/>
    </row>
    <row r="63" spans="1:8" x14ac:dyDescent="0.2">
      <c r="A63" s="5"/>
      <c r="C63" s="69" t="s">
        <v>48</v>
      </c>
      <c r="D63" s="69"/>
      <c r="E63" s="73">
        <v>32592</v>
      </c>
      <c r="F63" s="73"/>
      <c r="H63" s="8"/>
    </row>
    <row r="64" spans="1:8" x14ac:dyDescent="0.2">
      <c r="A64" s="5"/>
      <c r="C64" s="69" t="s">
        <v>48</v>
      </c>
      <c r="D64" s="69"/>
      <c r="E64" s="73">
        <v>32592</v>
      </c>
      <c r="F64" s="73"/>
      <c r="H64" s="8"/>
    </row>
    <row r="65" spans="1:8" x14ac:dyDescent="0.2">
      <c r="A65" s="16"/>
      <c r="B65" s="4" t="s">
        <v>49</v>
      </c>
      <c r="C65" s="4"/>
      <c r="D65" s="4"/>
      <c r="E65" s="1"/>
      <c r="F65" s="1"/>
      <c r="G65" s="18">
        <f>SUM(E66:E69)</f>
        <v>241719</v>
      </c>
      <c r="H65" s="21"/>
    </row>
    <row r="66" spans="1:8" x14ac:dyDescent="0.2">
      <c r="A66" s="5"/>
      <c r="C66" s="69" t="s">
        <v>50</v>
      </c>
      <c r="D66" s="69"/>
      <c r="E66" s="73">
        <v>84977</v>
      </c>
      <c r="F66" s="73"/>
      <c r="H66" s="8"/>
    </row>
    <row r="67" spans="1:8" x14ac:dyDescent="0.2">
      <c r="A67" s="5"/>
      <c r="C67" s="69" t="s">
        <v>51</v>
      </c>
      <c r="D67" s="69"/>
      <c r="E67" s="73">
        <v>68467</v>
      </c>
      <c r="F67" s="73"/>
      <c r="H67" s="8"/>
    </row>
    <row r="68" spans="1:8" x14ac:dyDescent="0.2">
      <c r="A68" s="5"/>
      <c r="C68" s="69" t="s">
        <v>52</v>
      </c>
      <c r="D68" s="69"/>
      <c r="E68" s="73">
        <v>74775</v>
      </c>
      <c r="F68" s="73"/>
      <c r="H68" s="8"/>
    </row>
    <row r="69" spans="1:8" ht="17" thickBot="1" x14ac:dyDescent="0.25">
      <c r="A69" s="13"/>
      <c r="B69" s="14"/>
      <c r="C69" s="70" t="s">
        <v>42</v>
      </c>
      <c r="D69" s="70"/>
      <c r="E69" s="79">
        <v>13500</v>
      </c>
      <c r="F69" s="79"/>
      <c r="G69" s="14"/>
      <c r="H69" s="15"/>
    </row>
    <row r="70" spans="1:8" x14ac:dyDescent="0.2">
      <c r="A70" s="19" t="s">
        <v>11</v>
      </c>
      <c r="B70" s="34"/>
      <c r="C70" s="34"/>
      <c r="D70" s="35"/>
      <c r="E70" s="24"/>
      <c r="F70" s="24"/>
      <c r="G70" s="24"/>
      <c r="H70" s="23">
        <f>SUM(G71,G81,G87)</f>
        <v>30000</v>
      </c>
    </row>
    <row r="71" spans="1:8" x14ac:dyDescent="0.2">
      <c r="A71" s="3"/>
      <c r="B71" s="4" t="s">
        <v>53</v>
      </c>
      <c r="C71" s="1"/>
      <c r="D71" s="1"/>
      <c r="E71" s="1"/>
      <c r="F71" s="2"/>
      <c r="G71" s="2">
        <f>SUM(E72:E80)</f>
        <v>30000</v>
      </c>
      <c r="H71" s="21"/>
    </row>
    <row r="72" spans="1:8" x14ac:dyDescent="0.2">
      <c r="A72" s="5"/>
      <c r="C72" s="69" t="s">
        <v>54</v>
      </c>
      <c r="D72" s="69"/>
      <c r="E72" s="71">
        <v>0</v>
      </c>
      <c r="F72" s="71"/>
      <c r="H72" s="8"/>
    </row>
    <row r="73" spans="1:8" x14ac:dyDescent="0.2">
      <c r="A73" s="5"/>
      <c r="C73" s="69" t="s">
        <v>55</v>
      </c>
      <c r="D73" s="69"/>
      <c r="E73" s="71">
        <v>0</v>
      </c>
      <c r="F73" s="71"/>
      <c r="H73" s="8"/>
    </row>
    <row r="74" spans="1:8" x14ac:dyDescent="0.2">
      <c r="A74" s="5"/>
      <c r="C74" s="69" t="s">
        <v>56</v>
      </c>
      <c r="D74" s="69"/>
      <c r="E74" s="71">
        <v>0</v>
      </c>
      <c r="F74" s="71"/>
      <c r="H74" s="8"/>
    </row>
    <row r="75" spans="1:8" x14ac:dyDescent="0.2">
      <c r="A75" s="5"/>
      <c r="C75" s="69" t="s">
        <v>57</v>
      </c>
      <c r="D75" s="69"/>
      <c r="E75" s="71">
        <v>0</v>
      </c>
      <c r="F75" s="71"/>
      <c r="H75" s="8"/>
    </row>
    <row r="76" spans="1:8" x14ac:dyDescent="0.2">
      <c r="A76" s="5"/>
      <c r="C76" s="69" t="s">
        <v>58</v>
      </c>
      <c r="D76" s="69"/>
      <c r="E76" s="71">
        <v>0</v>
      </c>
      <c r="F76" s="71"/>
      <c r="H76" s="8"/>
    </row>
    <row r="77" spans="1:8" x14ac:dyDescent="0.2">
      <c r="A77" s="5"/>
      <c r="C77" s="69" t="s">
        <v>59</v>
      </c>
      <c r="D77" s="69"/>
      <c r="E77" s="71">
        <v>0</v>
      </c>
      <c r="F77" s="71"/>
      <c r="H77" s="8"/>
    </row>
    <row r="78" spans="1:8" x14ac:dyDescent="0.2">
      <c r="A78" s="5"/>
      <c r="C78" s="69" t="s">
        <v>60</v>
      </c>
      <c r="D78" s="69"/>
      <c r="E78" s="71">
        <v>0</v>
      </c>
      <c r="F78" s="71"/>
      <c r="H78" s="8"/>
    </row>
    <row r="79" spans="1:8" x14ac:dyDescent="0.2">
      <c r="A79" s="5"/>
      <c r="C79" s="69" t="s">
        <v>61</v>
      </c>
      <c r="D79" s="69"/>
      <c r="E79" s="71">
        <v>0</v>
      </c>
      <c r="F79" s="71"/>
      <c r="H79" s="8"/>
    </row>
    <row r="80" spans="1:8" x14ac:dyDescent="0.2">
      <c r="A80" s="5"/>
      <c r="C80" s="69" t="s">
        <v>62</v>
      </c>
      <c r="D80" s="69"/>
      <c r="E80" s="73">
        <v>30000</v>
      </c>
      <c r="F80" s="73"/>
      <c r="H80" s="8"/>
    </row>
    <row r="81" spans="1:8" x14ac:dyDescent="0.2">
      <c r="A81" s="16"/>
      <c r="B81" s="4" t="s">
        <v>99</v>
      </c>
      <c r="C81" s="4"/>
      <c r="D81" s="1"/>
      <c r="E81" s="4"/>
      <c r="F81" s="4"/>
      <c r="G81" s="2">
        <f>SUM(E82:E86)</f>
        <v>0</v>
      </c>
      <c r="H81" s="21"/>
    </row>
    <row r="82" spans="1:8" x14ac:dyDescent="0.2">
      <c r="A82" s="5"/>
      <c r="C82" s="69" t="s">
        <v>63</v>
      </c>
      <c r="D82" s="69"/>
      <c r="E82" s="73">
        <v>0</v>
      </c>
      <c r="F82" s="73"/>
      <c r="H82" s="8"/>
    </row>
    <row r="83" spans="1:8" x14ac:dyDescent="0.2">
      <c r="A83" s="5"/>
      <c r="C83" s="69" t="s">
        <v>64</v>
      </c>
      <c r="D83" s="69"/>
      <c r="E83" s="73">
        <v>0</v>
      </c>
      <c r="F83" s="73"/>
      <c r="H83" s="8"/>
    </row>
    <row r="84" spans="1:8" x14ac:dyDescent="0.2">
      <c r="A84" s="5"/>
      <c r="C84" s="69" t="s">
        <v>65</v>
      </c>
      <c r="D84" s="69"/>
      <c r="E84" s="73">
        <v>0</v>
      </c>
      <c r="F84" s="73"/>
      <c r="H84" s="8"/>
    </row>
    <row r="85" spans="1:8" x14ac:dyDescent="0.2">
      <c r="A85" s="5"/>
      <c r="C85" s="69" t="s">
        <v>66</v>
      </c>
      <c r="D85" s="69"/>
      <c r="E85" s="73">
        <v>0</v>
      </c>
      <c r="F85" s="73"/>
      <c r="H85" s="8"/>
    </row>
    <row r="86" spans="1:8" x14ac:dyDescent="0.2">
      <c r="A86" s="5"/>
      <c r="C86" s="69" t="s">
        <v>67</v>
      </c>
      <c r="D86" s="69"/>
      <c r="E86" s="73">
        <v>0</v>
      </c>
      <c r="F86" s="73"/>
      <c r="H86" s="8"/>
    </row>
    <row r="87" spans="1:8" x14ac:dyDescent="0.2">
      <c r="A87" s="16"/>
      <c r="B87" s="4" t="s">
        <v>68</v>
      </c>
      <c r="C87" s="4"/>
      <c r="D87" s="1"/>
      <c r="E87" s="4"/>
      <c r="F87" s="4"/>
      <c r="G87" s="2">
        <f>SUM(E88:E92)</f>
        <v>0</v>
      </c>
      <c r="H87" s="21"/>
    </row>
    <row r="88" spans="1:8" x14ac:dyDescent="0.2">
      <c r="A88" s="5"/>
      <c r="C88" s="69" t="s">
        <v>63</v>
      </c>
      <c r="D88" s="69"/>
      <c r="E88" s="73">
        <v>0</v>
      </c>
      <c r="F88" s="73"/>
      <c r="H88" s="8"/>
    </row>
    <row r="89" spans="1:8" x14ac:dyDescent="0.2">
      <c r="A89" s="5"/>
      <c r="C89" s="69" t="s">
        <v>65</v>
      </c>
      <c r="D89" s="69"/>
      <c r="E89" s="73">
        <v>0</v>
      </c>
      <c r="F89" s="73"/>
      <c r="H89" s="8"/>
    </row>
    <row r="90" spans="1:8" x14ac:dyDescent="0.2">
      <c r="A90" s="5"/>
      <c r="C90" s="69" t="s">
        <v>67</v>
      </c>
      <c r="D90" s="69"/>
      <c r="E90" s="73">
        <v>0</v>
      </c>
      <c r="F90" s="73"/>
      <c r="H90" s="8"/>
    </row>
    <row r="91" spans="1:8" x14ac:dyDescent="0.2">
      <c r="A91" s="5"/>
      <c r="C91" s="69" t="s">
        <v>69</v>
      </c>
      <c r="D91" s="69"/>
      <c r="E91" s="73">
        <v>0</v>
      </c>
      <c r="F91" s="73"/>
      <c r="H91" s="8"/>
    </row>
    <row r="92" spans="1:8" ht="17" thickBot="1" x14ac:dyDescent="0.25">
      <c r="A92" s="5"/>
      <c r="B92" s="14"/>
      <c r="C92" s="70" t="s">
        <v>64</v>
      </c>
      <c r="D92" s="70"/>
      <c r="E92" s="79">
        <v>0</v>
      </c>
      <c r="F92" s="79"/>
      <c r="G92" s="14"/>
      <c r="H92" s="15"/>
    </row>
    <row r="93" spans="1:8" x14ac:dyDescent="0.2">
      <c r="A93" s="19" t="s">
        <v>12</v>
      </c>
      <c r="B93" s="24"/>
      <c r="C93" s="24"/>
      <c r="D93" s="35"/>
      <c r="E93" s="35"/>
      <c r="F93" s="35"/>
      <c r="G93" s="35"/>
      <c r="H93" s="23">
        <f>SUM(G95,G103,G110,G119,G124,G130,G162,G170,G178,G209,G217,G223,G228,G232,G249,G275,G285,G298,G310)</f>
        <v>792155.2699999999</v>
      </c>
    </row>
    <row r="94" spans="1:8" x14ac:dyDescent="0.2">
      <c r="A94" s="38" t="s">
        <v>71</v>
      </c>
      <c r="B94" s="39"/>
      <c r="C94" s="39"/>
      <c r="D94" s="39"/>
      <c r="E94" s="40" t="s">
        <v>70</v>
      </c>
      <c r="F94" s="40" t="s">
        <v>81</v>
      </c>
      <c r="G94" s="40" t="s">
        <v>82</v>
      </c>
      <c r="H94" s="41"/>
    </row>
    <row r="95" spans="1:8" s="17" customFormat="1" x14ac:dyDescent="0.2">
      <c r="A95" s="16"/>
      <c r="B95" s="4" t="s">
        <v>72</v>
      </c>
      <c r="C95" s="4"/>
      <c r="D95" s="4"/>
      <c r="E95" s="4"/>
      <c r="F95" s="4"/>
      <c r="G95" s="18">
        <f>SUM(E96:E102)</f>
        <v>20000</v>
      </c>
      <c r="H95" s="58"/>
    </row>
    <row r="96" spans="1:8" x14ac:dyDescent="0.2">
      <c r="A96" s="5"/>
      <c r="C96" s="69" t="s">
        <v>73</v>
      </c>
      <c r="D96" s="69"/>
      <c r="E96" s="6">
        <v>0</v>
      </c>
      <c r="H96" s="8"/>
    </row>
    <row r="97" spans="1:8" x14ac:dyDescent="0.2">
      <c r="A97" s="5"/>
      <c r="C97" s="69" t="s">
        <v>65</v>
      </c>
      <c r="D97" s="69"/>
      <c r="E97" s="6">
        <v>0</v>
      </c>
      <c r="H97" s="8"/>
    </row>
    <row r="98" spans="1:8" x14ac:dyDescent="0.2">
      <c r="A98" s="5"/>
      <c r="C98" s="69" t="s">
        <v>63</v>
      </c>
      <c r="D98" s="69"/>
      <c r="E98" s="6">
        <v>0</v>
      </c>
      <c r="H98" s="8"/>
    </row>
    <row r="99" spans="1:8" x14ac:dyDescent="0.2">
      <c r="A99" s="5"/>
      <c r="C99" s="69" t="s">
        <v>64</v>
      </c>
      <c r="D99" s="69"/>
      <c r="E99" s="6">
        <v>0</v>
      </c>
      <c r="H99" s="8"/>
    </row>
    <row r="100" spans="1:8" x14ac:dyDescent="0.2">
      <c r="A100" s="5"/>
      <c r="C100" s="69" t="s">
        <v>67</v>
      </c>
      <c r="D100" s="69"/>
      <c r="E100" s="6">
        <v>0</v>
      </c>
      <c r="H100" s="8"/>
    </row>
    <row r="101" spans="1:8" x14ac:dyDescent="0.2">
      <c r="A101" s="5"/>
      <c r="C101" s="69" t="s">
        <v>74</v>
      </c>
      <c r="D101" s="69"/>
      <c r="E101" s="6">
        <v>0</v>
      </c>
      <c r="H101" s="8"/>
    </row>
    <row r="102" spans="1:8" x14ac:dyDescent="0.2">
      <c r="A102" s="5"/>
      <c r="C102" s="69" t="s">
        <v>75</v>
      </c>
      <c r="D102" s="69"/>
      <c r="E102" s="6">
        <v>20000</v>
      </c>
      <c r="H102" s="8"/>
    </row>
    <row r="103" spans="1:8" s="17" customFormat="1" x14ac:dyDescent="0.2">
      <c r="A103" s="16"/>
      <c r="B103" s="4" t="s">
        <v>83</v>
      </c>
      <c r="C103" s="4"/>
      <c r="D103" s="4"/>
      <c r="E103" s="4"/>
      <c r="F103" s="4"/>
      <c r="G103" s="18">
        <f>SUM(E104:E109)</f>
        <v>30000</v>
      </c>
      <c r="H103" s="58"/>
    </row>
    <row r="104" spans="1:8" x14ac:dyDescent="0.2">
      <c r="A104" s="5"/>
      <c r="C104" s="69" t="s">
        <v>73</v>
      </c>
      <c r="D104" s="69"/>
      <c r="E104" s="6">
        <v>0</v>
      </c>
      <c r="H104" s="8"/>
    </row>
    <row r="105" spans="1:8" x14ac:dyDescent="0.2">
      <c r="A105" s="5"/>
      <c r="C105" s="69" t="s">
        <v>65</v>
      </c>
      <c r="D105" s="69"/>
      <c r="E105" s="6">
        <v>0</v>
      </c>
      <c r="H105" s="8"/>
    </row>
    <row r="106" spans="1:8" x14ac:dyDescent="0.2">
      <c r="A106" s="5"/>
      <c r="C106" s="69" t="s">
        <v>63</v>
      </c>
      <c r="D106" s="69"/>
      <c r="E106" s="6">
        <v>0</v>
      </c>
      <c r="H106" s="8"/>
    </row>
    <row r="107" spans="1:8" x14ac:dyDescent="0.2">
      <c r="A107" s="5"/>
      <c r="C107" s="69" t="s">
        <v>64</v>
      </c>
      <c r="D107" s="69"/>
      <c r="E107" s="6">
        <v>0</v>
      </c>
      <c r="H107" s="8"/>
    </row>
    <row r="108" spans="1:8" x14ac:dyDescent="0.2">
      <c r="A108" s="5"/>
      <c r="C108" s="69" t="s">
        <v>84</v>
      </c>
      <c r="D108" s="69"/>
      <c r="E108" s="6">
        <v>0</v>
      </c>
      <c r="H108" s="8"/>
    </row>
    <row r="109" spans="1:8" x14ac:dyDescent="0.2">
      <c r="A109" s="5"/>
      <c r="C109" s="69" t="s">
        <v>85</v>
      </c>
      <c r="D109" s="69"/>
      <c r="E109" s="6">
        <v>30000</v>
      </c>
      <c r="H109" s="8"/>
    </row>
    <row r="110" spans="1:8" s="17" customFormat="1" x14ac:dyDescent="0.2">
      <c r="A110" s="16"/>
      <c r="B110" s="4" t="s">
        <v>86</v>
      </c>
      <c r="C110" s="4"/>
      <c r="D110" s="4"/>
      <c r="E110" s="4"/>
      <c r="F110" s="4"/>
      <c r="G110" s="18">
        <f>SUM(E111:E116,F117)</f>
        <v>170987</v>
      </c>
      <c r="H110" s="58"/>
    </row>
    <row r="111" spans="1:8" x14ac:dyDescent="0.2">
      <c r="A111" s="5"/>
      <c r="C111" s="69" t="s">
        <v>73</v>
      </c>
      <c r="D111" s="69"/>
      <c r="E111" s="6">
        <v>0</v>
      </c>
      <c r="H111" s="8"/>
    </row>
    <row r="112" spans="1:8" x14ac:dyDescent="0.2">
      <c r="A112" s="5"/>
      <c r="C112" s="69" t="s">
        <v>65</v>
      </c>
      <c r="D112" s="69"/>
      <c r="E112" s="6">
        <v>0</v>
      </c>
      <c r="H112" s="8"/>
    </row>
    <row r="113" spans="1:8" x14ac:dyDescent="0.2">
      <c r="A113" s="5"/>
      <c r="C113" s="69" t="s">
        <v>63</v>
      </c>
      <c r="D113" s="69"/>
      <c r="E113" s="6">
        <v>0</v>
      </c>
      <c r="H113" s="8"/>
    </row>
    <row r="114" spans="1:8" x14ac:dyDescent="0.2">
      <c r="A114" s="5"/>
      <c r="C114" s="69" t="s">
        <v>64</v>
      </c>
      <c r="D114" s="69"/>
      <c r="E114" s="6">
        <v>0</v>
      </c>
      <c r="H114" s="8"/>
    </row>
    <row r="115" spans="1:8" x14ac:dyDescent="0.2">
      <c r="A115" s="5"/>
      <c r="C115" s="69" t="s">
        <v>87</v>
      </c>
      <c r="D115" s="69"/>
      <c r="E115" s="6">
        <v>0</v>
      </c>
      <c r="H115" s="8"/>
    </row>
    <row r="116" spans="1:8" x14ac:dyDescent="0.2">
      <c r="A116" s="5"/>
      <c r="C116" s="69" t="s">
        <v>88</v>
      </c>
      <c r="D116" s="69"/>
      <c r="E116" s="6">
        <v>0</v>
      </c>
      <c r="H116" s="8"/>
    </row>
    <row r="117" spans="1:8" x14ac:dyDescent="0.2">
      <c r="A117" s="5"/>
      <c r="C117" s="42" t="s">
        <v>89</v>
      </c>
      <c r="F117" s="43">
        <f>SUM(E118)</f>
        <v>170987</v>
      </c>
      <c r="H117" s="8"/>
    </row>
    <row r="118" spans="1:8" x14ac:dyDescent="0.2">
      <c r="A118" s="5"/>
      <c r="D118" t="s">
        <v>90</v>
      </c>
      <c r="E118" s="6">
        <v>170987</v>
      </c>
      <c r="H118" s="8"/>
    </row>
    <row r="119" spans="1:8" s="17" customFormat="1" x14ac:dyDescent="0.2">
      <c r="A119" s="16"/>
      <c r="B119" s="4" t="s">
        <v>91</v>
      </c>
      <c r="C119" s="4"/>
      <c r="D119" s="4"/>
      <c r="E119" s="4"/>
      <c r="F119" s="4"/>
      <c r="G119" s="18">
        <f>SUM(E120:E123)</f>
        <v>6500</v>
      </c>
      <c r="H119" s="58"/>
    </row>
    <row r="120" spans="1:8" x14ac:dyDescent="0.2">
      <c r="A120" s="5"/>
      <c r="C120" s="69" t="s">
        <v>73</v>
      </c>
      <c r="D120" s="69"/>
      <c r="E120" s="6">
        <v>6500</v>
      </c>
      <c r="H120" s="8"/>
    </row>
    <row r="121" spans="1:8" x14ac:dyDescent="0.2">
      <c r="A121" s="5"/>
      <c r="C121" s="69" t="s">
        <v>65</v>
      </c>
      <c r="D121" s="69"/>
      <c r="E121" s="6">
        <v>0</v>
      </c>
      <c r="H121" s="8"/>
    </row>
    <row r="122" spans="1:8" x14ac:dyDescent="0.2">
      <c r="A122" s="5"/>
      <c r="C122" s="69" t="s">
        <v>63</v>
      </c>
      <c r="D122" s="69"/>
      <c r="E122" s="6">
        <v>0</v>
      </c>
      <c r="H122" s="8"/>
    </row>
    <row r="123" spans="1:8" x14ac:dyDescent="0.2">
      <c r="A123" s="5"/>
      <c r="C123" s="69" t="s">
        <v>64</v>
      </c>
      <c r="D123" s="69"/>
      <c r="E123" s="6">
        <v>0</v>
      </c>
      <c r="H123" s="8"/>
    </row>
    <row r="124" spans="1:8" s="17" customFormat="1" x14ac:dyDescent="0.2">
      <c r="A124" s="16"/>
      <c r="B124" s="4" t="s">
        <v>92</v>
      </c>
      <c r="C124" s="4"/>
      <c r="D124" s="4"/>
      <c r="E124" s="4"/>
      <c r="F124" s="4"/>
      <c r="G124" s="18">
        <f>SUM(E125:E129)</f>
        <v>0</v>
      </c>
      <c r="H124" s="58"/>
    </row>
    <row r="125" spans="1:8" x14ac:dyDescent="0.2">
      <c r="A125" s="5"/>
      <c r="C125" s="69" t="s">
        <v>73</v>
      </c>
      <c r="D125" s="69"/>
      <c r="E125" s="6">
        <v>0</v>
      </c>
      <c r="H125" s="8"/>
    </row>
    <row r="126" spans="1:8" x14ac:dyDescent="0.2">
      <c r="A126" s="5"/>
      <c r="C126" s="69" t="s">
        <v>65</v>
      </c>
      <c r="D126" s="69"/>
      <c r="E126" s="6">
        <v>0</v>
      </c>
      <c r="H126" s="8"/>
    </row>
    <row r="127" spans="1:8" x14ac:dyDescent="0.2">
      <c r="A127" s="5"/>
      <c r="C127" s="69" t="s">
        <v>63</v>
      </c>
      <c r="D127" s="69"/>
      <c r="E127" s="6">
        <v>0</v>
      </c>
      <c r="H127" s="8"/>
    </row>
    <row r="128" spans="1:8" x14ac:dyDescent="0.2">
      <c r="A128" s="5"/>
      <c r="C128" s="69" t="s">
        <v>64</v>
      </c>
      <c r="D128" s="69"/>
      <c r="E128" s="6">
        <v>0</v>
      </c>
      <c r="H128" s="8"/>
    </row>
    <row r="129" spans="1:8" x14ac:dyDescent="0.2">
      <c r="A129" s="5"/>
      <c r="C129" s="69" t="s">
        <v>93</v>
      </c>
      <c r="D129" s="69"/>
      <c r="E129" s="6">
        <v>0</v>
      </c>
      <c r="H129" s="8"/>
    </row>
    <row r="130" spans="1:8" s="17" customFormat="1" x14ac:dyDescent="0.2">
      <c r="A130" s="16"/>
      <c r="B130" s="4" t="s">
        <v>76</v>
      </c>
      <c r="C130" s="4"/>
      <c r="D130" s="4"/>
      <c r="E130" s="4"/>
      <c r="F130" s="4"/>
      <c r="G130" s="18">
        <f>SUM(E131:E137,F138,F142,F146,F150,F154,F158)</f>
        <v>0</v>
      </c>
      <c r="H130" s="58"/>
    </row>
    <row r="131" spans="1:8" x14ac:dyDescent="0.2">
      <c r="A131" s="5"/>
      <c r="C131" s="69" t="s">
        <v>73</v>
      </c>
      <c r="D131" s="69"/>
      <c r="E131" s="6">
        <v>0</v>
      </c>
      <c r="H131" s="8"/>
    </row>
    <row r="132" spans="1:8" x14ac:dyDescent="0.2">
      <c r="A132" s="5"/>
      <c r="C132" s="69" t="s">
        <v>65</v>
      </c>
      <c r="D132" s="69"/>
      <c r="E132" s="6">
        <v>0</v>
      </c>
      <c r="H132" s="8"/>
    </row>
    <row r="133" spans="1:8" x14ac:dyDescent="0.2">
      <c r="A133" s="5"/>
      <c r="C133" s="69" t="s">
        <v>63</v>
      </c>
      <c r="D133" s="69"/>
      <c r="E133" s="6">
        <v>0</v>
      </c>
      <c r="H133" s="8"/>
    </row>
    <row r="134" spans="1:8" x14ac:dyDescent="0.2">
      <c r="A134" s="5"/>
      <c r="C134" s="69" t="s">
        <v>64</v>
      </c>
      <c r="D134" s="69"/>
      <c r="E134" s="6">
        <v>0</v>
      </c>
      <c r="H134" s="8"/>
    </row>
    <row r="135" spans="1:8" x14ac:dyDescent="0.2">
      <c r="A135" s="5"/>
      <c r="C135" s="69" t="s">
        <v>77</v>
      </c>
      <c r="D135" s="69"/>
      <c r="E135" s="6">
        <v>0</v>
      </c>
      <c r="H135" s="8"/>
    </row>
    <row r="136" spans="1:8" x14ac:dyDescent="0.2">
      <c r="A136" s="5"/>
      <c r="C136" s="69" t="s">
        <v>78</v>
      </c>
      <c r="D136" s="69"/>
      <c r="E136" s="6">
        <v>0</v>
      </c>
      <c r="H136" s="8"/>
    </row>
    <row r="137" spans="1:8" x14ac:dyDescent="0.2">
      <c r="A137" s="5"/>
      <c r="C137" s="69" t="s">
        <v>79</v>
      </c>
      <c r="D137" s="69"/>
      <c r="E137" s="6">
        <v>0</v>
      </c>
      <c r="H137" s="8"/>
    </row>
    <row r="138" spans="1:8" x14ac:dyDescent="0.2">
      <c r="A138" s="64"/>
      <c r="C138" s="42" t="s">
        <v>80</v>
      </c>
      <c r="E138" s="6"/>
      <c r="F138" s="6">
        <v>0</v>
      </c>
      <c r="H138" s="8"/>
    </row>
    <row r="139" spans="1:8" x14ac:dyDescent="0.2">
      <c r="A139" s="65"/>
      <c r="D139" t="s">
        <v>73</v>
      </c>
      <c r="E139" s="6">
        <v>0</v>
      </c>
      <c r="H139" s="8"/>
    </row>
    <row r="140" spans="1:8" x14ac:dyDescent="0.2">
      <c r="A140" s="65"/>
      <c r="D140" t="s">
        <v>65</v>
      </c>
      <c r="E140" s="6">
        <v>0</v>
      </c>
      <c r="H140" s="8"/>
    </row>
    <row r="141" spans="1:8" x14ac:dyDescent="0.2">
      <c r="A141" s="65"/>
      <c r="D141" t="s">
        <v>64</v>
      </c>
      <c r="E141" s="6">
        <v>0</v>
      </c>
      <c r="H141" s="8"/>
    </row>
    <row r="142" spans="1:8" x14ac:dyDescent="0.2">
      <c r="A142" s="64"/>
      <c r="C142" s="42" t="s">
        <v>94</v>
      </c>
      <c r="F142" s="6">
        <v>0</v>
      </c>
      <c r="H142" s="8"/>
    </row>
    <row r="143" spans="1:8" x14ac:dyDescent="0.2">
      <c r="A143" s="65"/>
      <c r="D143" t="s">
        <v>73</v>
      </c>
      <c r="E143" s="6">
        <v>0</v>
      </c>
      <c r="H143" s="8"/>
    </row>
    <row r="144" spans="1:8" x14ac:dyDescent="0.2">
      <c r="A144" s="65"/>
      <c r="D144" t="s">
        <v>65</v>
      </c>
      <c r="E144" s="6">
        <v>0</v>
      </c>
      <c r="H144" s="8"/>
    </row>
    <row r="145" spans="1:8" x14ac:dyDescent="0.2">
      <c r="A145" s="65"/>
      <c r="D145" t="s">
        <v>64</v>
      </c>
      <c r="E145" s="6">
        <v>0</v>
      </c>
      <c r="H145" s="8"/>
    </row>
    <row r="146" spans="1:8" x14ac:dyDescent="0.2">
      <c r="A146" s="64"/>
      <c r="C146" s="42" t="s">
        <v>95</v>
      </c>
      <c r="F146" s="6">
        <v>0</v>
      </c>
      <c r="H146" s="8"/>
    </row>
    <row r="147" spans="1:8" x14ac:dyDescent="0.2">
      <c r="A147" s="65"/>
      <c r="D147" t="s">
        <v>73</v>
      </c>
      <c r="E147" s="6">
        <v>0</v>
      </c>
      <c r="H147" s="8"/>
    </row>
    <row r="148" spans="1:8" x14ac:dyDescent="0.2">
      <c r="A148" s="65"/>
      <c r="D148" t="s">
        <v>65</v>
      </c>
      <c r="E148" s="6">
        <v>0</v>
      </c>
      <c r="H148" s="8"/>
    </row>
    <row r="149" spans="1:8" x14ac:dyDescent="0.2">
      <c r="A149" s="65"/>
      <c r="D149" t="s">
        <v>64</v>
      </c>
      <c r="E149" s="6">
        <v>0</v>
      </c>
      <c r="H149" s="8"/>
    </row>
    <row r="150" spans="1:8" x14ac:dyDescent="0.2">
      <c r="A150" s="64"/>
      <c r="C150" s="42" t="s">
        <v>96</v>
      </c>
      <c r="F150" s="6">
        <v>0</v>
      </c>
      <c r="H150" s="8"/>
    </row>
    <row r="151" spans="1:8" x14ac:dyDescent="0.2">
      <c r="A151" s="65"/>
      <c r="D151" t="s">
        <v>73</v>
      </c>
      <c r="E151" s="6">
        <v>0</v>
      </c>
      <c r="H151" s="8"/>
    </row>
    <row r="152" spans="1:8" x14ac:dyDescent="0.2">
      <c r="A152" s="65"/>
      <c r="D152" t="s">
        <v>65</v>
      </c>
      <c r="E152" s="6">
        <v>0</v>
      </c>
      <c r="H152" s="8"/>
    </row>
    <row r="153" spans="1:8" x14ac:dyDescent="0.2">
      <c r="A153" s="65"/>
      <c r="D153" t="s">
        <v>64</v>
      </c>
      <c r="E153" s="6">
        <v>0</v>
      </c>
      <c r="H153" s="8"/>
    </row>
    <row r="154" spans="1:8" x14ac:dyDescent="0.2">
      <c r="A154" s="64"/>
      <c r="C154" s="42" t="s">
        <v>97</v>
      </c>
      <c r="F154" s="6">
        <v>0</v>
      </c>
      <c r="H154" s="8"/>
    </row>
    <row r="155" spans="1:8" x14ac:dyDescent="0.2">
      <c r="A155" s="65"/>
      <c r="D155" t="s">
        <v>73</v>
      </c>
      <c r="E155" s="6">
        <v>0</v>
      </c>
      <c r="H155" s="8"/>
    </row>
    <row r="156" spans="1:8" x14ac:dyDescent="0.2">
      <c r="A156" s="65"/>
      <c r="D156" t="s">
        <v>65</v>
      </c>
      <c r="E156" s="6">
        <v>0</v>
      </c>
      <c r="H156" s="8"/>
    </row>
    <row r="157" spans="1:8" x14ac:dyDescent="0.2">
      <c r="A157" s="65"/>
      <c r="D157" t="s">
        <v>64</v>
      </c>
      <c r="E157" s="6">
        <v>0</v>
      </c>
      <c r="H157" s="8"/>
    </row>
    <row r="158" spans="1:8" x14ac:dyDescent="0.2">
      <c r="A158" s="64"/>
      <c r="C158" s="42" t="s">
        <v>98</v>
      </c>
      <c r="F158" s="6">
        <v>0</v>
      </c>
      <c r="H158" s="8"/>
    </row>
    <row r="159" spans="1:8" x14ac:dyDescent="0.2">
      <c r="A159" s="5"/>
      <c r="D159" t="s">
        <v>73</v>
      </c>
      <c r="E159" s="6">
        <v>0</v>
      </c>
      <c r="H159" s="8"/>
    </row>
    <row r="160" spans="1:8" x14ac:dyDescent="0.2">
      <c r="A160" s="5"/>
      <c r="D160" t="s">
        <v>65</v>
      </c>
      <c r="E160" s="6">
        <v>0</v>
      </c>
      <c r="H160" s="8"/>
    </row>
    <row r="161" spans="1:8" x14ac:dyDescent="0.2">
      <c r="A161" s="5"/>
      <c r="D161" t="s">
        <v>64</v>
      </c>
      <c r="E161" s="6">
        <v>0</v>
      </c>
      <c r="H161" s="8"/>
    </row>
    <row r="162" spans="1:8" s="17" customFormat="1" x14ac:dyDescent="0.2">
      <c r="A162" s="16"/>
      <c r="B162" s="4" t="s">
        <v>100</v>
      </c>
      <c r="C162" s="4"/>
      <c r="D162" s="4"/>
      <c r="E162" s="4"/>
      <c r="F162" s="4"/>
      <c r="G162" s="18">
        <f>SUM(E163:E168)</f>
        <v>11000</v>
      </c>
      <c r="H162" s="58"/>
    </row>
    <row r="163" spans="1:8" x14ac:dyDescent="0.2">
      <c r="A163" s="5"/>
      <c r="C163" s="69" t="s">
        <v>73</v>
      </c>
      <c r="D163" s="69"/>
      <c r="E163" s="6">
        <v>0</v>
      </c>
      <c r="H163" s="8"/>
    </row>
    <row r="164" spans="1:8" x14ac:dyDescent="0.2">
      <c r="A164" s="5"/>
      <c r="C164" s="69" t="s">
        <v>65</v>
      </c>
      <c r="D164" s="69"/>
      <c r="E164" s="6">
        <v>0</v>
      </c>
      <c r="H164" s="8"/>
    </row>
    <row r="165" spans="1:8" x14ac:dyDescent="0.2">
      <c r="A165" s="5"/>
      <c r="C165" s="69" t="s">
        <v>63</v>
      </c>
      <c r="D165" s="69"/>
      <c r="E165" s="6">
        <v>0</v>
      </c>
      <c r="H165" s="8"/>
    </row>
    <row r="166" spans="1:8" x14ac:dyDescent="0.2">
      <c r="A166" s="5"/>
      <c r="C166" s="69" t="s">
        <v>64</v>
      </c>
      <c r="D166" s="69"/>
      <c r="E166" s="6">
        <v>0</v>
      </c>
      <c r="H166" s="8"/>
    </row>
    <row r="167" spans="1:8" x14ac:dyDescent="0.2">
      <c r="A167" s="5"/>
      <c r="C167" s="69" t="s">
        <v>74</v>
      </c>
      <c r="D167" s="69"/>
      <c r="E167" s="6">
        <v>0</v>
      </c>
      <c r="H167" s="8"/>
    </row>
    <row r="168" spans="1:8" x14ac:dyDescent="0.2">
      <c r="A168" s="5"/>
      <c r="C168" s="69" t="s">
        <v>105</v>
      </c>
      <c r="D168" s="69"/>
      <c r="E168" s="6">
        <v>11000</v>
      </c>
      <c r="H168" s="8"/>
    </row>
    <row r="169" spans="1:8" x14ac:dyDescent="0.2">
      <c r="A169" s="38" t="s">
        <v>106</v>
      </c>
      <c r="B169" s="39"/>
      <c r="C169" s="39"/>
      <c r="D169" s="39"/>
      <c r="E169" s="40" t="s">
        <v>70</v>
      </c>
      <c r="F169" s="40" t="s">
        <v>81</v>
      </c>
      <c r="G169" s="40" t="s">
        <v>82</v>
      </c>
      <c r="H169" s="41"/>
    </row>
    <row r="170" spans="1:8" s="17" customFormat="1" x14ac:dyDescent="0.2">
      <c r="A170" s="16"/>
      <c r="B170" s="4" t="s">
        <v>107</v>
      </c>
      <c r="C170" s="4"/>
      <c r="D170" s="4"/>
      <c r="E170" s="4"/>
      <c r="F170" s="4"/>
      <c r="G170" s="18">
        <f>SUM(E171:E176)</f>
        <v>0</v>
      </c>
      <c r="H170" s="58"/>
    </row>
    <row r="171" spans="1:8" x14ac:dyDescent="0.2">
      <c r="A171" s="5"/>
      <c r="C171" s="69" t="s">
        <v>73</v>
      </c>
      <c r="D171" s="69"/>
      <c r="E171" s="6">
        <v>0</v>
      </c>
      <c r="H171" s="8"/>
    </row>
    <row r="172" spans="1:8" x14ac:dyDescent="0.2">
      <c r="A172" s="5"/>
      <c r="C172" s="69" t="s">
        <v>65</v>
      </c>
      <c r="D172" s="69"/>
      <c r="E172" s="6">
        <v>0</v>
      </c>
      <c r="H172" s="8"/>
    </row>
    <row r="173" spans="1:8" x14ac:dyDescent="0.2">
      <c r="A173" s="5"/>
      <c r="C173" s="69" t="s">
        <v>63</v>
      </c>
      <c r="D173" s="69"/>
      <c r="E173" s="6">
        <v>0</v>
      </c>
      <c r="H173" s="8"/>
    </row>
    <row r="174" spans="1:8" x14ac:dyDescent="0.2">
      <c r="A174" s="5"/>
      <c r="C174" s="69" t="s">
        <v>64</v>
      </c>
      <c r="D174" s="69"/>
      <c r="E174" s="6">
        <v>0</v>
      </c>
      <c r="H174" s="8"/>
    </row>
    <row r="175" spans="1:8" x14ac:dyDescent="0.2">
      <c r="A175" s="5"/>
      <c r="C175" s="69" t="s">
        <v>67</v>
      </c>
      <c r="D175" s="69"/>
      <c r="E175" s="6">
        <v>0</v>
      </c>
      <c r="H175" s="8"/>
    </row>
    <row r="176" spans="1:8" x14ac:dyDescent="0.2">
      <c r="A176" s="5"/>
      <c r="C176" s="69" t="s">
        <v>74</v>
      </c>
      <c r="D176" s="69"/>
      <c r="E176" s="6">
        <v>0</v>
      </c>
      <c r="H176" s="8"/>
    </row>
    <row r="177" spans="1:8" x14ac:dyDescent="0.2">
      <c r="A177" s="38" t="s">
        <v>108</v>
      </c>
      <c r="B177" s="39"/>
      <c r="C177" s="39"/>
      <c r="D177" s="39"/>
      <c r="E177" s="40" t="s">
        <v>70</v>
      </c>
      <c r="F177" s="40" t="s">
        <v>81</v>
      </c>
      <c r="G177" s="40" t="s">
        <v>82</v>
      </c>
      <c r="H177" s="41"/>
    </row>
    <row r="178" spans="1:8" s="17" customFormat="1" x14ac:dyDescent="0.2">
      <c r="A178" s="16"/>
      <c r="B178" s="4" t="s">
        <v>109</v>
      </c>
      <c r="C178" s="4"/>
      <c r="D178" s="4"/>
      <c r="E178" s="4"/>
      <c r="F178" s="4"/>
      <c r="G178" s="18">
        <f>SUM(E179:E185,F186,F192,F197,F201,F205)</f>
        <v>38000</v>
      </c>
      <c r="H178" s="58"/>
    </row>
    <row r="179" spans="1:8" x14ac:dyDescent="0.2">
      <c r="C179" s="69" t="s">
        <v>73</v>
      </c>
      <c r="D179" s="69"/>
      <c r="E179" s="6">
        <v>0</v>
      </c>
      <c r="H179" s="8"/>
    </row>
    <row r="180" spans="1:8" x14ac:dyDescent="0.2">
      <c r="C180" s="69" t="s">
        <v>65</v>
      </c>
      <c r="D180" s="69"/>
      <c r="E180" s="6">
        <v>7000</v>
      </c>
      <c r="H180" s="8"/>
    </row>
    <row r="181" spans="1:8" x14ac:dyDescent="0.2">
      <c r="C181" s="69" t="s">
        <v>63</v>
      </c>
      <c r="D181" s="69"/>
      <c r="E181" s="6">
        <v>0</v>
      </c>
      <c r="H181" s="8"/>
    </row>
    <row r="182" spans="1:8" x14ac:dyDescent="0.2">
      <c r="C182" s="69" t="s">
        <v>67</v>
      </c>
      <c r="D182" s="69"/>
      <c r="E182" s="6">
        <v>1000</v>
      </c>
      <c r="H182" s="8"/>
    </row>
    <row r="183" spans="1:8" x14ac:dyDescent="0.2">
      <c r="C183" s="69" t="s">
        <v>110</v>
      </c>
      <c r="D183" s="69"/>
      <c r="E183" s="6">
        <v>5000</v>
      </c>
      <c r="H183" s="8"/>
    </row>
    <row r="184" spans="1:8" x14ac:dyDescent="0.2">
      <c r="C184" s="69" t="s">
        <v>111</v>
      </c>
      <c r="D184" s="69"/>
      <c r="E184" s="6">
        <v>15000</v>
      </c>
      <c r="H184" s="8"/>
    </row>
    <row r="185" spans="1:8" x14ac:dyDescent="0.2">
      <c r="C185" s="69" t="s">
        <v>112</v>
      </c>
      <c r="D185" s="69"/>
      <c r="E185" s="9">
        <v>10000</v>
      </c>
      <c r="H185" s="8"/>
    </row>
    <row r="186" spans="1:8" x14ac:dyDescent="0.2">
      <c r="A186" s="5"/>
      <c r="C186" s="42" t="s">
        <v>113</v>
      </c>
      <c r="F186" s="6">
        <v>0</v>
      </c>
      <c r="H186" s="8"/>
    </row>
    <row r="187" spans="1:8" x14ac:dyDescent="0.2">
      <c r="A187" s="5"/>
      <c r="D187" t="s">
        <v>114</v>
      </c>
      <c r="E187" s="6">
        <v>0</v>
      </c>
      <c r="H187" s="8"/>
    </row>
    <row r="188" spans="1:8" x14ac:dyDescent="0.2">
      <c r="A188" s="5"/>
      <c r="D188" t="s">
        <v>115</v>
      </c>
      <c r="E188" s="6">
        <v>0</v>
      </c>
      <c r="H188" s="8"/>
    </row>
    <row r="189" spans="1:8" x14ac:dyDescent="0.2">
      <c r="A189" s="5"/>
      <c r="D189" t="s">
        <v>116</v>
      </c>
      <c r="E189" s="6">
        <v>0</v>
      </c>
      <c r="H189" s="8"/>
    </row>
    <row r="190" spans="1:8" x14ac:dyDescent="0.2">
      <c r="A190" s="5"/>
      <c r="D190" t="s">
        <v>117</v>
      </c>
      <c r="E190" s="6">
        <v>0</v>
      </c>
      <c r="H190" s="8"/>
    </row>
    <row r="191" spans="1:8" x14ac:dyDescent="0.2">
      <c r="A191" s="5"/>
      <c r="D191" t="s">
        <v>118</v>
      </c>
      <c r="E191" s="6">
        <v>0</v>
      </c>
      <c r="H191" s="8"/>
    </row>
    <row r="192" spans="1:8" x14ac:dyDescent="0.2">
      <c r="A192" s="5"/>
      <c r="C192" s="42" t="s">
        <v>119</v>
      </c>
      <c r="F192" s="6">
        <v>0</v>
      </c>
      <c r="H192" s="8"/>
    </row>
    <row r="193" spans="1:8" x14ac:dyDescent="0.2">
      <c r="A193" s="5"/>
      <c r="D193" t="s">
        <v>120</v>
      </c>
      <c r="E193" s="6">
        <v>0</v>
      </c>
      <c r="H193" s="8"/>
    </row>
    <row r="194" spans="1:8" x14ac:dyDescent="0.2">
      <c r="A194" s="5"/>
      <c r="D194" t="s">
        <v>121</v>
      </c>
      <c r="E194" s="6">
        <v>0</v>
      </c>
      <c r="H194" s="8"/>
    </row>
    <row r="195" spans="1:8" x14ac:dyDescent="0.2">
      <c r="A195" s="5"/>
      <c r="D195" t="s">
        <v>65</v>
      </c>
      <c r="E195" s="6">
        <v>0</v>
      </c>
      <c r="H195" s="8"/>
    </row>
    <row r="196" spans="1:8" x14ac:dyDescent="0.2">
      <c r="A196" s="5"/>
      <c r="D196" t="s">
        <v>74</v>
      </c>
      <c r="E196" s="6">
        <v>0</v>
      </c>
      <c r="H196" s="8"/>
    </row>
    <row r="197" spans="1:8" x14ac:dyDescent="0.2">
      <c r="A197" s="5"/>
      <c r="C197" s="42" t="s">
        <v>122</v>
      </c>
      <c r="F197" s="43">
        <f>SUM(E198:E200)</f>
        <v>0</v>
      </c>
      <c r="H197" s="8"/>
    </row>
    <row r="198" spans="1:8" x14ac:dyDescent="0.2">
      <c r="A198" s="5"/>
      <c r="D198" t="s">
        <v>73</v>
      </c>
      <c r="E198" s="6">
        <v>0</v>
      </c>
      <c r="H198" s="8"/>
    </row>
    <row r="199" spans="1:8" x14ac:dyDescent="0.2">
      <c r="A199" s="5"/>
      <c r="D199" t="s">
        <v>65</v>
      </c>
      <c r="E199" s="6">
        <v>0</v>
      </c>
      <c r="H199" s="8"/>
    </row>
    <row r="200" spans="1:8" x14ac:dyDescent="0.2">
      <c r="A200" s="5"/>
      <c r="D200" t="s">
        <v>64</v>
      </c>
      <c r="E200" s="6">
        <v>0</v>
      </c>
      <c r="H200" s="8"/>
    </row>
    <row r="201" spans="1:8" x14ac:dyDescent="0.2">
      <c r="A201" s="5"/>
      <c r="C201" s="42" t="s">
        <v>123</v>
      </c>
      <c r="F201" s="43">
        <f>SUM(E202:E204)</f>
        <v>0</v>
      </c>
      <c r="H201" s="8"/>
    </row>
    <row r="202" spans="1:8" x14ac:dyDescent="0.2">
      <c r="A202" s="5"/>
      <c r="D202" t="s">
        <v>73</v>
      </c>
      <c r="E202" s="6">
        <v>0</v>
      </c>
      <c r="H202" s="8"/>
    </row>
    <row r="203" spans="1:8" x14ac:dyDescent="0.2">
      <c r="A203" s="5"/>
      <c r="D203" t="s">
        <v>65</v>
      </c>
      <c r="E203" s="6">
        <v>0</v>
      </c>
      <c r="H203" s="8"/>
    </row>
    <row r="204" spans="1:8" x14ac:dyDescent="0.2">
      <c r="A204" s="5"/>
      <c r="D204" t="s">
        <v>64</v>
      </c>
      <c r="E204" s="6">
        <v>0</v>
      </c>
      <c r="H204" s="8"/>
    </row>
    <row r="205" spans="1:8" x14ac:dyDescent="0.2">
      <c r="A205" s="5"/>
      <c r="C205" s="42" t="s">
        <v>124</v>
      </c>
      <c r="F205" s="43">
        <f>SUM(E206:E208)</f>
        <v>0</v>
      </c>
      <c r="H205" s="8"/>
    </row>
    <row r="206" spans="1:8" x14ac:dyDescent="0.2">
      <c r="A206" s="5"/>
      <c r="D206" t="s">
        <v>73</v>
      </c>
      <c r="E206" s="6">
        <v>0</v>
      </c>
      <c r="H206" s="8"/>
    </row>
    <row r="207" spans="1:8" x14ac:dyDescent="0.2">
      <c r="A207" s="5"/>
      <c r="D207" t="s">
        <v>65</v>
      </c>
      <c r="E207" s="6">
        <v>0</v>
      </c>
      <c r="H207" s="8"/>
    </row>
    <row r="208" spans="1:8" x14ac:dyDescent="0.2">
      <c r="A208" s="5"/>
      <c r="D208" t="s">
        <v>64</v>
      </c>
      <c r="E208" s="6">
        <v>0</v>
      </c>
      <c r="H208" s="8"/>
    </row>
    <row r="209" spans="1:8" s="17" customFormat="1" x14ac:dyDescent="0.2">
      <c r="A209" s="16"/>
      <c r="B209" s="4" t="s">
        <v>125</v>
      </c>
      <c r="C209" s="4"/>
      <c r="D209" s="4"/>
      <c r="E209" s="4"/>
      <c r="F209" s="4"/>
      <c r="G209" s="18">
        <f>SUM(E210:E215)</f>
        <v>0</v>
      </c>
      <c r="H209" s="58"/>
    </row>
    <row r="210" spans="1:8" x14ac:dyDescent="0.2">
      <c r="A210" s="5"/>
      <c r="C210" s="69" t="s">
        <v>73</v>
      </c>
      <c r="D210" s="69"/>
      <c r="E210" s="6">
        <v>0</v>
      </c>
      <c r="H210" s="8"/>
    </row>
    <row r="211" spans="1:8" x14ac:dyDescent="0.2">
      <c r="A211" s="5"/>
      <c r="C211" s="69" t="s">
        <v>65</v>
      </c>
      <c r="D211" s="69"/>
      <c r="E211" s="6">
        <v>0</v>
      </c>
      <c r="H211" s="8"/>
    </row>
    <row r="212" spans="1:8" x14ac:dyDescent="0.2">
      <c r="A212" s="5"/>
      <c r="C212" s="69" t="s">
        <v>63</v>
      </c>
      <c r="D212" s="69"/>
      <c r="E212" s="6">
        <v>0</v>
      </c>
      <c r="H212" s="8"/>
    </row>
    <row r="213" spans="1:8" x14ac:dyDescent="0.2">
      <c r="A213" s="5"/>
      <c r="C213" s="69" t="s">
        <v>64</v>
      </c>
      <c r="D213" s="69"/>
      <c r="E213" s="6">
        <v>0</v>
      </c>
      <c r="H213" s="8"/>
    </row>
    <row r="214" spans="1:8" x14ac:dyDescent="0.2">
      <c r="A214" s="5"/>
      <c r="C214" s="69" t="s">
        <v>67</v>
      </c>
      <c r="D214" s="69"/>
      <c r="E214" s="6">
        <v>0</v>
      </c>
      <c r="H214" s="8"/>
    </row>
    <row r="215" spans="1:8" x14ac:dyDescent="0.2">
      <c r="A215" s="5"/>
      <c r="C215" s="69" t="s">
        <v>126</v>
      </c>
      <c r="D215" s="69"/>
      <c r="E215" s="6">
        <v>0</v>
      </c>
      <c r="H215" s="8"/>
    </row>
    <row r="216" spans="1:8" x14ac:dyDescent="0.2">
      <c r="A216" s="38" t="s">
        <v>127</v>
      </c>
      <c r="B216" s="39"/>
      <c r="C216" s="39"/>
      <c r="D216" s="39"/>
      <c r="E216" s="40" t="s">
        <v>70</v>
      </c>
      <c r="F216" s="40" t="s">
        <v>81</v>
      </c>
      <c r="G216" s="40" t="s">
        <v>82</v>
      </c>
      <c r="H216" s="41"/>
    </row>
    <row r="217" spans="1:8" s="17" customFormat="1" x14ac:dyDescent="0.2">
      <c r="A217" s="16"/>
      <c r="B217" s="4" t="s">
        <v>128</v>
      </c>
      <c r="C217" s="4"/>
      <c r="D217" s="4"/>
      <c r="E217" s="4"/>
      <c r="F217" s="4"/>
      <c r="G217" s="18">
        <f>SUM(E218:E222)</f>
        <v>0</v>
      </c>
      <c r="H217" s="58"/>
    </row>
    <row r="218" spans="1:8" x14ac:dyDescent="0.2">
      <c r="A218" s="5"/>
      <c r="C218" s="69" t="s">
        <v>73</v>
      </c>
      <c r="D218" s="69"/>
      <c r="E218" s="6">
        <v>0</v>
      </c>
      <c r="H218" s="8"/>
    </row>
    <row r="219" spans="1:8" x14ac:dyDescent="0.2">
      <c r="A219" s="5"/>
      <c r="C219" s="69" t="s">
        <v>65</v>
      </c>
      <c r="D219" s="69"/>
      <c r="E219" s="6">
        <v>0</v>
      </c>
      <c r="H219" s="8"/>
    </row>
    <row r="220" spans="1:8" x14ac:dyDescent="0.2">
      <c r="A220" s="5"/>
      <c r="C220" s="69" t="s">
        <v>63</v>
      </c>
      <c r="D220" s="69"/>
      <c r="E220" s="6">
        <v>0</v>
      </c>
      <c r="H220" s="8"/>
    </row>
    <row r="221" spans="1:8" x14ac:dyDescent="0.2">
      <c r="A221" s="5"/>
      <c r="C221" s="69" t="s">
        <v>64</v>
      </c>
      <c r="D221" s="69"/>
      <c r="E221" s="6">
        <v>0</v>
      </c>
      <c r="H221" s="8"/>
    </row>
    <row r="222" spans="1:8" x14ac:dyDescent="0.2">
      <c r="A222" s="5"/>
      <c r="C222" s="69" t="s">
        <v>67</v>
      </c>
      <c r="D222" s="69"/>
      <c r="E222" s="6">
        <v>0</v>
      </c>
      <c r="H222" s="8"/>
    </row>
    <row r="223" spans="1:8" s="17" customFormat="1" x14ac:dyDescent="0.2">
      <c r="A223" s="16"/>
      <c r="B223" s="4" t="s">
        <v>129</v>
      </c>
      <c r="C223" s="4"/>
      <c r="D223" s="4"/>
      <c r="E223" s="4"/>
      <c r="F223" s="4"/>
      <c r="G223" s="18">
        <f>SUM(E224:E226)</f>
        <v>0</v>
      </c>
      <c r="H223" s="58"/>
    </row>
    <row r="224" spans="1:8" x14ac:dyDescent="0.2">
      <c r="A224" s="5"/>
      <c r="C224" s="69" t="s">
        <v>65</v>
      </c>
      <c r="D224" s="69"/>
      <c r="E224" s="6">
        <v>0</v>
      </c>
      <c r="H224" s="8"/>
    </row>
    <row r="225" spans="1:8" x14ac:dyDescent="0.2">
      <c r="A225" s="5"/>
      <c r="C225" s="69" t="s">
        <v>63</v>
      </c>
      <c r="D225" s="69"/>
      <c r="E225" s="6">
        <v>0</v>
      </c>
      <c r="H225" s="8"/>
    </row>
    <row r="226" spans="1:8" x14ac:dyDescent="0.2">
      <c r="A226" s="5"/>
      <c r="C226" s="69" t="s">
        <v>67</v>
      </c>
      <c r="D226" s="69"/>
      <c r="E226" s="6">
        <v>0</v>
      </c>
      <c r="H226" s="8"/>
    </row>
    <row r="227" spans="1:8" x14ac:dyDescent="0.2">
      <c r="A227" s="38" t="s">
        <v>130</v>
      </c>
      <c r="B227" s="39"/>
      <c r="C227" s="39"/>
      <c r="D227" s="39"/>
      <c r="E227" s="40" t="s">
        <v>70</v>
      </c>
      <c r="F227" s="40" t="s">
        <v>81</v>
      </c>
      <c r="G227" s="40" t="s">
        <v>82</v>
      </c>
      <c r="H227" s="41"/>
    </row>
    <row r="228" spans="1:8" s="17" customFormat="1" x14ac:dyDescent="0.2">
      <c r="A228" s="16"/>
      <c r="B228" s="4" t="s">
        <v>131</v>
      </c>
      <c r="C228" s="4"/>
      <c r="D228" s="4"/>
      <c r="E228" s="4"/>
      <c r="F228" s="4"/>
      <c r="G228" s="18">
        <f>SUM(E229:E231)</f>
        <v>0</v>
      </c>
      <c r="H228" s="58"/>
    </row>
    <row r="229" spans="1:8" x14ac:dyDescent="0.2">
      <c r="A229" s="5"/>
      <c r="C229" s="69" t="s">
        <v>73</v>
      </c>
      <c r="D229" s="69"/>
      <c r="E229" s="6">
        <v>0</v>
      </c>
      <c r="H229" s="8"/>
    </row>
    <row r="230" spans="1:8" x14ac:dyDescent="0.2">
      <c r="A230" s="5"/>
      <c r="C230" s="69" t="s">
        <v>63</v>
      </c>
      <c r="D230" s="69"/>
      <c r="E230" s="6">
        <v>0</v>
      </c>
      <c r="H230" s="8"/>
    </row>
    <row r="231" spans="1:8" x14ac:dyDescent="0.2">
      <c r="A231" s="5"/>
      <c r="C231" s="69" t="s">
        <v>67</v>
      </c>
      <c r="D231" s="69"/>
      <c r="E231" s="6">
        <v>0</v>
      </c>
      <c r="H231" s="8"/>
    </row>
    <row r="232" spans="1:8" s="17" customFormat="1" x14ac:dyDescent="0.2">
      <c r="A232" s="16"/>
      <c r="B232" s="4" t="s">
        <v>132</v>
      </c>
      <c r="C232" s="4"/>
      <c r="D232" s="4"/>
      <c r="E232" s="4"/>
      <c r="F232" s="4"/>
      <c r="G232" s="18">
        <f>SUM(E233:E236,F241,F245)</f>
        <v>170985</v>
      </c>
      <c r="H232" s="58"/>
    </row>
    <row r="233" spans="1:8" x14ac:dyDescent="0.2">
      <c r="A233" s="5"/>
      <c r="C233" s="69" t="s">
        <v>73</v>
      </c>
      <c r="D233" s="69"/>
      <c r="E233" s="6">
        <v>0</v>
      </c>
      <c r="H233" s="8"/>
    </row>
    <row r="234" spans="1:8" x14ac:dyDescent="0.2">
      <c r="A234" s="5"/>
      <c r="C234" s="69" t="s">
        <v>65</v>
      </c>
      <c r="D234" s="69"/>
      <c r="E234" s="6">
        <v>0</v>
      </c>
      <c r="H234" s="8"/>
    </row>
    <row r="235" spans="1:8" x14ac:dyDescent="0.2">
      <c r="A235" s="5"/>
      <c r="C235" s="69" t="s">
        <v>63</v>
      </c>
      <c r="D235" s="69"/>
      <c r="E235" s="6">
        <v>0</v>
      </c>
      <c r="H235" s="8"/>
    </row>
    <row r="236" spans="1:8" x14ac:dyDescent="0.2">
      <c r="A236" s="5"/>
      <c r="C236" s="69" t="s">
        <v>67</v>
      </c>
      <c r="D236" s="69"/>
      <c r="E236" s="6">
        <v>0</v>
      </c>
      <c r="H236" s="8"/>
    </row>
    <row r="237" spans="1:8" x14ac:dyDescent="0.2">
      <c r="A237" s="5"/>
      <c r="C237" s="69" t="s">
        <v>139</v>
      </c>
      <c r="D237" s="69"/>
      <c r="E237" s="6"/>
      <c r="H237" s="8"/>
    </row>
    <row r="238" spans="1:8" x14ac:dyDescent="0.2">
      <c r="A238" s="5"/>
      <c r="C238" s="69" t="s">
        <v>140</v>
      </c>
      <c r="D238" s="69"/>
      <c r="E238" s="6"/>
      <c r="H238" s="8"/>
    </row>
    <row r="239" spans="1:8" x14ac:dyDescent="0.2">
      <c r="A239" s="5"/>
      <c r="C239" s="69" t="s">
        <v>141</v>
      </c>
      <c r="D239" s="69"/>
      <c r="E239" s="6"/>
      <c r="H239" s="8"/>
    </row>
    <row r="240" spans="1:8" x14ac:dyDescent="0.2">
      <c r="A240" s="5"/>
      <c r="C240" s="69" t="s">
        <v>133</v>
      </c>
      <c r="D240" s="69"/>
      <c r="E240" s="6">
        <v>0</v>
      </c>
      <c r="H240" s="8"/>
    </row>
    <row r="241" spans="1:8" x14ac:dyDescent="0.2">
      <c r="A241" s="5"/>
      <c r="C241" s="42" t="s">
        <v>134</v>
      </c>
      <c r="F241" s="6">
        <f>SUM(E242:E244)</f>
        <v>160985</v>
      </c>
      <c r="H241" s="8"/>
    </row>
    <row r="242" spans="1:8" x14ac:dyDescent="0.2">
      <c r="A242" s="5"/>
      <c r="D242" t="s">
        <v>135</v>
      </c>
      <c r="E242" s="6">
        <v>160985</v>
      </c>
      <c r="H242" s="8"/>
    </row>
    <row r="243" spans="1:8" x14ac:dyDescent="0.2">
      <c r="A243" s="5"/>
      <c r="D243" t="s">
        <v>136</v>
      </c>
      <c r="E243" s="6">
        <v>0</v>
      </c>
      <c r="H243" s="8"/>
    </row>
    <row r="244" spans="1:8" x14ac:dyDescent="0.2">
      <c r="A244" s="5"/>
      <c r="D244" t="s">
        <v>137</v>
      </c>
      <c r="E244" s="6">
        <v>0</v>
      </c>
      <c r="H244" s="8"/>
    </row>
    <row r="245" spans="1:8" x14ac:dyDescent="0.2">
      <c r="A245" s="5"/>
      <c r="C245" s="42" t="s">
        <v>138</v>
      </c>
      <c r="E245" s="6"/>
      <c r="F245" s="43">
        <f>SUM(E246:E248)</f>
        <v>10000</v>
      </c>
      <c r="H245" s="8"/>
    </row>
    <row r="246" spans="1:8" x14ac:dyDescent="0.2">
      <c r="A246" s="5"/>
      <c r="D246" t="s">
        <v>135</v>
      </c>
      <c r="E246" s="6">
        <v>10000</v>
      </c>
      <c r="H246" s="8"/>
    </row>
    <row r="247" spans="1:8" x14ac:dyDescent="0.2">
      <c r="A247" s="5"/>
      <c r="D247" t="s">
        <v>136</v>
      </c>
      <c r="E247" s="6">
        <v>0</v>
      </c>
      <c r="H247" s="8"/>
    </row>
    <row r="248" spans="1:8" x14ac:dyDescent="0.2">
      <c r="A248" s="5"/>
      <c r="D248" t="s">
        <v>137</v>
      </c>
      <c r="E248" s="6">
        <v>0</v>
      </c>
      <c r="H248" s="8"/>
    </row>
    <row r="249" spans="1:8" s="17" customFormat="1" x14ac:dyDescent="0.2">
      <c r="A249" s="16"/>
      <c r="B249" s="4" t="s">
        <v>142</v>
      </c>
      <c r="C249" s="4"/>
      <c r="D249" s="4"/>
      <c r="E249" s="4"/>
      <c r="F249" s="4"/>
      <c r="G249" s="18">
        <f>SUM(E250:E254,F255,F260,F267)</f>
        <v>0</v>
      </c>
      <c r="H249" s="58"/>
    </row>
    <row r="250" spans="1:8" x14ac:dyDescent="0.2">
      <c r="A250" s="5"/>
      <c r="C250" s="69" t="s">
        <v>73</v>
      </c>
      <c r="D250" s="69"/>
      <c r="E250" s="6">
        <v>0</v>
      </c>
      <c r="H250" s="8"/>
    </row>
    <row r="251" spans="1:8" x14ac:dyDescent="0.2">
      <c r="A251" s="5"/>
      <c r="C251" s="69" t="s">
        <v>65</v>
      </c>
      <c r="D251" s="69"/>
      <c r="E251" s="6">
        <v>0</v>
      </c>
      <c r="H251" s="8"/>
    </row>
    <row r="252" spans="1:8" x14ac:dyDescent="0.2">
      <c r="A252" s="5"/>
      <c r="C252" s="69" t="s">
        <v>63</v>
      </c>
      <c r="D252" s="69"/>
      <c r="E252" s="6">
        <v>0</v>
      </c>
      <c r="H252" s="8"/>
    </row>
    <row r="253" spans="1:8" x14ac:dyDescent="0.2">
      <c r="A253" s="5"/>
      <c r="C253" s="69" t="s">
        <v>67</v>
      </c>
      <c r="D253" s="69"/>
      <c r="E253" s="6">
        <v>0</v>
      </c>
      <c r="H253" s="8"/>
    </row>
    <row r="254" spans="1:8" x14ac:dyDescent="0.2">
      <c r="A254" s="5"/>
      <c r="C254" s="69" t="s">
        <v>74</v>
      </c>
      <c r="D254" s="69"/>
      <c r="E254" s="6">
        <v>0</v>
      </c>
      <c r="H254" s="8"/>
    </row>
    <row r="255" spans="1:8" x14ac:dyDescent="0.2">
      <c r="A255" s="5"/>
      <c r="C255" s="42" t="s">
        <v>143</v>
      </c>
      <c r="F255" s="43">
        <f>SUM(E256:E259)</f>
        <v>0</v>
      </c>
      <c r="H255" s="8"/>
    </row>
    <row r="256" spans="1:8" x14ac:dyDescent="0.2">
      <c r="A256" s="5"/>
      <c r="D256" t="s">
        <v>144</v>
      </c>
      <c r="E256" s="6">
        <v>0</v>
      </c>
      <c r="H256" s="8"/>
    </row>
    <row r="257" spans="1:9" x14ac:dyDescent="0.2">
      <c r="A257" s="5"/>
      <c r="D257" t="s">
        <v>145</v>
      </c>
      <c r="E257" s="6">
        <v>0</v>
      </c>
      <c r="H257" s="8"/>
    </row>
    <row r="258" spans="1:9" x14ac:dyDescent="0.2">
      <c r="A258" s="5"/>
      <c r="D258" t="s">
        <v>146</v>
      </c>
      <c r="E258" s="6">
        <v>0</v>
      </c>
      <c r="H258" s="8"/>
    </row>
    <row r="259" spans="1:9" x14ac:dyDescent="0.2">
      <c r="A259" s="5"/>
      <c r="D259" t="s">
        <v>147</v>
      </c>
      <c r="E259" s="6">
        <v>0</v>
      </c>
      <c r="H259" s="8"/>
    </row>
    <row r="260" spans="1:9" x14ac:dyDescent="0.2">
      <c r="A260" s="80"/>
      <c r="B260" s="81"/>
      <c r="C260" s="82" t="s">
        <v>148</v>
      </c>
      <c r="D260" s="81"/>
      <c r="E260" s="81"/>
      <c r="F260" s="83">
        <f>SUM(E261:E266)</f>
        <v>0</v>
      </c>
      <c r="G260" s="81"/>
      <c r="H260" s="84"/>
      <c r="I260" s="81"/>
    </row>
    <row r="261" spans="1:9" x14ac:dyDescent="0.2">
      <c r="A261" s="5"/>
      <c r="D261" t="s">
        <v>149</v>
      </c>
      <c r="E261" s="6">
        <v>0</v>
      </c>
      <c r="H261" s="8"/>
    </row>
    <row r="262" spans="1:9" x14ac:dyDescent="0.2">
      <c r="A262" s="5"/>
      <c r="D262" t="s">
        <v>150</v>
      </c>
      <c r="E262" s="6">
        <v>0</v>
      </c>
      <c r="H262" s="8"/>
    </row>
    <row r="263" spans="1:9" x14ac:dyDescent="0.2">
      <c r="A263" s="5"/>
      <c r="D263" t="s">
        <v>65</v>
      </c>
      <c r="E263" s="6">
        <v>0</v>
      </c>
      <c r="H263" s="8"/>
    </row>
    <row r="264" spans="1:9" x14ac:dyDescent="0.2">
      <c r="A264" s="5"/>
      <c r="D264" t="s">
        <v>63</v>
      </c>
      <c r="E264" s="6">
        <v>0</v>
      </c>
      <c r="H264" s="8"/>
    </row>
    <row r="265" spans="1:9" x14ac:dyDescent="0.2">
      <c r="A265" s="5"/>
      <c r="D265" t="s">
        <v>64</v>
      </c>
      <c r="E265" s="6">
        <v>0</v>
      </c>
      <c r="H265" s="8"/>
    </row>
    <row r="266" spans="1:9" x14ac:dyDescent="0.2">
      <c r="A266" s="5"/>
      <c r="D266" t="s">
        <v>67</v>
      </c>
      <c r="E266" s="6">
        <v>0</v>
      </c>
      <c r="H266" s="8"/>
    </row>
    <row r="267" spans="1:9" x14ac:dyDescent="0.2">
      <c r="A267" s="5"/>
      <c r="C267" s="42" t="s">
        <v>151</v>
      </c>
      <c r="F267" s="43">
        <f>SUM(E268:E273)</f>
        <v>0</v>
      </c>
      <c r="H267" s="8"/>
    </row>
    <row r="268" spans="1:9" x14ac:dyDescent="0.2">
      <c r="A268" s="5"/>
      <c r="D268" t="s">
        <v>149</v>
      </c>
      <c r="E268" s="6">
        <v>0</v>
      </c>
      <c r="H268" s="8"/>
    </row>
    <row r="269" spans="1:9" x14ac:dyDescent="0.2">
      <c r="A269" s="5"/>
      <c r="D269" t="s">
        <v>150</v>
      </c>
      <c r="E269" s="6">
        <v>0</v>
      </c>
      <c r="H269" s="8"/>
    </row>
    <row r="270" spans="1:9" x14ac:dyDescent="0.2">
      <c r="A270" s="5"/>
      <c r="D270" t="s">
        <v>65</v>
      </c>
      <c r="E270" s="6">
        <v>0</v>
      </c>
      <c r="H270" s="8"/>
    </row>
    <row r="271" spans="1:9" x14ac:dyDescent="0.2">
      <c r="A271" s="5"/>
      <c r="D271" t="s">
        <v>63</v>
      </c>
      <c r="E271" s="6">
        <v>0</v>
      </c>
      <c r="H271" s="8"/>
    </row>
    <row r="272" spans="1:9" x14ac:dyDescent="0.2">
      <c r="A272" s="5"/>
      <c r="D272" t="s">
        <v>64</v>
      </c>
      <c r="E272" s="6">
        <v>0</v>
      </c>
      <c r="H272" s="8"/>
    </row>
    <row r="273" spans="1:8" x14ac:dyDescent="0.2">
      <c r="A273" s="5"/>
      <c r="D273" t="s">
        <v>67</v>
      </c>
      <c r="E273" s="6">
        <v>0</v>
      </c>
      <c r="H273" s="8"/>
    </row>
    <row r="274" spans="1:8" x14ac:dyDescent="0.2">
      <c r="A274" s="38" t="s">
        <v>152</v>
      </c>
      <c r="B274" s="39"/>
      <c r="C274" s="39"/>
      <c r="D274" s="39"/>
      <c r="E274" s="40" t="s">
        <v>70</v>
      </c>
      <c r="F274" s="40" t="s">
        <v>81</v>
      </c>
      <c r="G274" s="40" t="s">
        <v>82</v>
      </c>
      <c r="H274" s="41"/>
    </row>
    <row r="275" spans="1:8" s="17" customFormat="1" x14ac:dyDescent="0.2">
      <c r="A275" s="16"/>
      <c r="B275" s="4" t="s">
        <v>153</v>
      </c>
      <c r="C275" s="4"/>
      <c r="D275" s="4"/>
      <c r="E275" s="4"/>
      <c r="F275" s="4"/>
      <c r="G275" s="18">
        <f>SUM(E276:E279,F280)</f>
        <v>24974.43</v>
      </c>
      <c r="H275" s="58"/>
    </row>
    <row r="276" spans="1:8" x14ac:dyDescent="0.2">
      <c r="A276" s="5"/>
      <c r="C276" s="69" t="s">
        <v>73</v>
      </c>
      <c r="D276" s="69"/>
      <c r="E276" s="9">
        <v>0</v>
      </c>
      <c r="H276" s="8"/>
    </row>
    <row r="277" spans="1:8" x14ac:dyDescent="0.2">
      <c r="A277" s="5"/>
      <c r="C277" s="69" t="s">
        <v>65</v>
      </c>
      <c r="D277" s="69"/>
      <c r="E277" s="9">
        <v>0</v>
      </c>
      <c r="H277" s="8"/>
    </row>
    <row r="278" spans="1:8" x14ac:dyDescent="0.2">
      <c r="A278" s="5"/>
      <c r="C278" s="69" t="s">
        <v>63</v>
      </c>
      <c r="D278" s="69"/>
      <c r="E278" s="9">
        <v>0</v>
      </c>
      <c r="H278" s="8"/>
    </row>
    <row r="279" spans="1:8" x14ac:dyDescent="0.2">
      <c r="A279" s="5"/>
      <c r="C279" s="69" t="s">
        <v>159</v>
      </c>
      <c r="D279" s="69"/>
      <c r="E279" s="9">
        <v>0</v>
      </c>
      <c r="H279" s="8"/>
    </row>
    <row r="280" spans="1:8" x14ac:dyDescent="0.2">
      <c r="A280" s="5"/>
      <c r="C280" s="42" t="s">
        <v>154</v>
      </c>
      <c r="F280" s="43">
        <f>SUM(E281:E284)</f>
        <v>24974.43</v>
      </c>
      <c r="H280" s="8"/>
    </row>
    <row r="281" spans="1:8" x14ac:dyDescent="0.2">
      <c r="A281" s="5"/>
      <c r="D281" t="s">
        <v>155</v>
      </c>
      <c r="E281" s="6">
        <v>24974.43</v>
      </c>
      <c r="H281" s="8"/>
    </row>
    <row r="282" spans="1:8" x14ac:dyDescent="0.2">
      <c r="A282" s="5"/>
      <c r="D282" t="s">
        <v>156</v>
      </c>
      <c r="E282" s="6">
        <v>0</v>
      </c>
      <c r="H282" s="8"/>
    </row>
    <row r="283" spans="1:8" x14ac:dyDescent="0.2">
      <c r="A283" s="5"/>
      <c r="D283" t="s">
        <v>157</v>
      </c>
      <c r="E283" s="6">
        <v>0</v>
      </c>
      <c r="H283" s="8"/>
    </row>
    <row r="284" spans="1:8" x14ac:dyDescent="0.2">
      <c r="A284" s="5"/>
      <c r="D284" t="s">
        <v>158</v>
      </c>
      <c r="E284" s="9">
        <v>0</v>
      </c>
      <c r="H284" s="8"/>
    </row>
    <row r="285" spans="1:8" s="17" customFormat="1" x14ac:dyDescent="0.2">
      <c r="A285" s="16"/>
      <c r="B285" s="4" t="s">
        <v>160</v>
      </c>
      <c r="C285" s="4"/>
      <c r="D285" s="4"/>
      <c r="E285" s="4"/>
      <c r="F285" s="4"/>
      <c r="G285" s="18">
        <f>SUM(E286:E290,F291)</f>
        <v>316987</v>
      </c>
      <c r="H285" s="58"/>
    </row>
    <row r="286" spans="1:8" x14ac:dyDescent="0.2">
      <c r="A286" s="5"/>
      <c r="C286" s="69" t="s">
        <v>65</v>
      </c>
      <c r="D286" s="69"/>
      <c r="E286" s="6">
        <v>0</v>
      </c>
      <c r="H286" s="8"/>
    </row>
    <row r="287" spans="1:8" x14ac:dyDescent="0.2">
      <c r="A287" s="5"/>
      <c r="C287" s="69" t="s">
        <v>63</v>
      </c>
      <c r="D287" s="69"/>
      <c r="E287" s="6">
        <v>0</v>
      </c>
      <c r="H287" s="8"/>
    </row>
    <row r="288" spans="1:8" x14ac:dyDescent="0.2">
      <c r="A288" s="5"/>
      <c r="C288" s="69" t="s">
        <v>67</v>
      </c>
      <c r="D288" s="69"/>
      <c r="E288" s="6">
        <v>0</v>
      </c>
      <c r="H288" s="8"/>
    </row>
    <row r="289" spans="1:8" x14ac:dyDescent="0.2">
      <c r="A289" s="5"/>
      <c r="C289" s="69" t="s">
        <v>167</v>
      </c>
      <c r="D289" s="69"/>
      <c r="E289" s="6">
        <v>0</v>
      </c>
      <c r="H289" s="8"/>
    </row>
    <row r="290" spans="1:8" x14ac:dyDescent="0.2">
      <c r="A290" s="5"/>
      <c r="C290" s="69" t="s">
        <v>168</v>
      </c>
      <c r="D290" s="69"/>
      <c r="E290" s="6">
        <v>0</v>
      </c>
      <c r="H290" s="8"/>
    </row>
    <row r="291" spans="1:8" x14ac:dyDescent="0.2">
      <c r="A291" s="5"/>
      <c r="C291" s="42" t="s">
        <v>154</v>
      </c>
      <c r="F291" s="43">
        <f>SUM(E292:E297)</f>
        <v>316987</v>
      </c>
      <c r="H291" s="8"/>
    </row>
    <row r="292" spans="1:8" x14ac:dyDescent="0.2">
      <c r="A292" s="5"/>
      <c r="D292" t="s">
        <v>161</v>
      </c>
      <c r="E292" s="6">
        <v>170987</v>
      </c>
      <c r="H292" s="8"/>
    </row>
    <row r="293" spans="1:8" x14ac:dyDescent="0.2">
      <c r="A293" s="5"/>
      <c r="D293" t="s">
        <v>162</v>
      </c>
      <c r="E293" s="6">
        <v>0</v>
      </c>
      <c r="H293" s="8"/>
    </row>
    <row r="294" spans="1:8" x14ac:dyDescent="0.2">
      <c r="A294" s="5"/>
      <c r="D294" t="s">
        <v>163</v>
      </c>
      <c r="E294" s="6">
        <v>0</v>
      </c>
      <c r="H294" s="8"/>
    </row>
    <row r="295" spans="1:8" x14ac:dyDescent="0.2">
      <c r="A295" s="5"/>
      <c r="D295" t="s">
        <v>164</v>
      </c>
      <c r="E295" s="6">
        <v>120000</v>
      </c>
      <c r="H295" s="8"/>
    </row>
    <row r="296" spans="1:8" x14ac:dyDescent="0.2">
      <c r="A296" s="5"/>
      <c r="D296" t="s">
        <v>165</v>
      </c>
      <c r="E296" s="6">
        <v>26000</v>
      </c>
      <c r="H296" s="8"/>
    </row>
    <row r="297" spans="1:8" x14ac:dyDescent="0.2">
      <c r="A297" s="5"/>
      <c r="D297" t="s">
        <v>166</v>
      </c>
      <c r="E297" s="6">
        <v>0</v>
      </c>
      <c r="H297" s="8"/>
    </row>
    <row r="298" spans="1:8" s="17" customFormat="1" x14ac:dyDescent="0.2">
      <c r="A298" s="16"/>
      <c r="B298" s="4" t="s">
        <v>169</v>
      </c>
      <c r="C298" s="4"/>
      <c r="D298" s="4"/>
      <c r="E298" s="4"/>
      <c r="F298" s="4"/>
      <c r="G298" s="18">
        <f>SUM(E299:E303,F304)</f>
        <v>1721.8400000000001</v>
      </c>
      <c r="H298" s="58"/>
    </row>
    <row r="299" spans="1:8" x14ac:dyDescent="0.2">
      <c r="A299" s="5"/>
      <c r="C299" s="69" t="s">
        <v>65</v>
      </c>
      <c r="D299" s="69"/>
      <c r="E299" s="9">
        <v>253.21</v>
      </c>
      <c r="H299" s="8"/>
    </row>
    <row r="300" spans="1:8" x14ac:dyDescent="0.2">
      <c r="A300" s="5"/>
      <c r="C300" s="69" t="s">
        <v>63</v>
      </c>
      <c r="D300" s="69"/>
      <c r="E300" s="9">
        <v>1468.63</v>
      </c>
      <c r="H300" s="8"/>
    </row>
    <row r="301" spans="1:8" x14ac:dyDescent="0.2">
      <c r="A301" s="5"/>
      <c r="C301" s="69" t="s">
        <v>170</v>
      </c>
      <c r="D301" s="69"/>
      <c r="E301" s="9">
        <v>0</v>
      </c>
      <c r="H301" s="8"/>
    </row>
    <row r="302" spans="1:8" x14ac:dyDescent="0.2">
      <c r="A302" s="5"/>
      <c r="C302" s="69" t="s">
        <v>171</v>
      </c>
      <c r="D302" s="69"/>
      <c r="E302" s="9">
        <v>0</v>
      </c>
      <c r="H302" s="8"/>
    </row>
    <row r="303" spans="1:8" x14ac:dyDescent="0.2">
      <c r="A303" s="5"/>
      <c r="C303" s="69" t="s">
        <v>67</v>
      </c>
      <c r="D303" s="69"/>
      <c r="E303" s="9">
        <v>0</v>
      </c>
      <c r="H303" s="8"/>
    </row>
    <row r="304" spans="1:8" x14ac:dyDescent="0.2">
      <c r="A304" s="5"/>
      <c r="C304" s="42" t="s">
        <v>154</v>
      </c>
      <c r="F304" s="43">
        <f>SUM(E305:E308)</f>
        <v>0</v>
      </c>
      <c r="H304" s="8"/>
    </row>
    <row r="305" spans="1:9" x14ac:dyDescent="0.2">
      <c r="A305" s="5"/>
      <c r="D305" t="s">
        <v>172</v>
      </c>
      <c r="E305" s="9">
        <v>0</v>
      </c>
      <c r="H305" s="8"/>
    </row>
    <row r="306" spans="1:9" x14ac:dyDescent="0.2">
      <c r="A306" s="5"/>
      <c r="D306" t="s">
        <v>173</v>
      </c>
      <c r="E306" s="9">
        <v>0</v>
      </c>
      <c r="H306" s="8"/>
    </row>
    <row r="307" spans="1:9" x14ac:dyDescent="0.2">
      <c r="A307" s="5"/>
      <c r="D307" t="s">
        <v>174</v>
      </c>
      <c r="E307" s="9">
        <v>0</v>
      </c>
      <c r="H307" s="8"/>
    </row>
    <row r="308" spans="1:9" x14ac:dyDescent="0.2">
      <c r="A308" s="5"/>
      <c r="D308" t="s">
        <v>175</v>
      </c>
      <c r="E308" s="9">
        <v>0</v>
      </c>
      <c r="H308" s="8"/>
    </row>
    <row r="309" spans="1:9" x14ac:dyDescent="0.2">
      <c r="A309" s="38" t="s">
        <v>176</v>
      </c>
      <c r="B309" s="39"/>
      <c r="C309" s="39"/>
      <c r="D309" s="39"/>
      <c r="E309" s="40" t="s">
        <v>70</v>
      </c>
      <c r="F309" s="40" t="s">
        <v>81</v>
      </c>
      <c r="G309" s="40" t="s">
        <v>82</v>
      </c>
      <c r="H309" s="41"/>
    </row>
    <row r="310" spans="1:9" s="17" customFormat="1" x14ac:dyDescent="0.2">
      <c r="A310" s="16"/>
      <c r="B310" s="4" t="s">
        <v>177</v>
      </c>
      <c r="C310" s="4"/>
      <c r="D310" s="4"/>
      <c r="E310" s="4"/>
      <c r="F310" s="4"/>
      <c r="G310" s="18">
        <f>SUM(E311:E316,F317)</f>
        <v>1000</v>
      </c>
      <c r="H310" s="58"/>
    </row>
    <row r="311" spans="1:9" x14ac:dyDescent="0.2">
      <c r="A311" s="5"/>
      <c r="C311" t="s">
        <v>73</v>
      </c>
      <c r="E311" s="9">
        <v>1000</v>
      </c>
      <c r="H311" s="8"/>
    </row>
    <row r="312" spans="1:9" x14ac:dyDescent="0.2">
      <c r="A312" s="5"/>
      <c r="C312" t="s">
        <v>65</v>
      </c>
      <c r="E312" s="9">
        <v>0</v>
      </c>
      <c r="H312" s="8"/>
    </row>
    <row r="313" spans="1:9" x14ac:dyDescent="0.2">
      <c r="A313" s="5"/>
      <c r="C313" t="s">
        <v>63</v>
      </c>
      <c r="E313" s="9">
        <v>0</v>
      </c>
      <c r="H313" s="8"/>
    </row>
    <row r="314" spans="1:9" x14ac:dyDescent="0.2">
      <c r="A314" s="5"/>
      <c r="C314" t="s">
        <v>64</v>
      </c>
      <c r="E314" s="9">
        <v>0</v>
      </c>
      <c r="H314" s="8"/>
    </row>
    <row r="315" spans="1:9" x14ac:dyDescent="0.2">
      <c r="A315" s="5"/>
      <c r="C315" t="s">
        <v>67</v>
      </c>
      <c r="E315" s="9">
        <v>0</v>
      </c>
      <c r="H315" s="8"/>
    </row>
    <row r="316" spans="1:9" x14ac:dyDescent="0.2">
      <c r="A316" s="5"/>
      <c r="C316" t="s">
        <v>74</v>
      </c>
      <c r="E316" s="9">
        <v>0</v>
      </c>
      <c r="H316" s="8"/>
    </row>
    <row r="317" spans="1:9" x14ac:dyDescent="0.2">
      <c r="A317" s="80"/>
      <c r="B317" s="81"/>
      <c r="C317" s="82" t="s">
        <v>178</v>
      </c>
      <c r="D317" s="81"/>
      <c r="E317" s="81"/>
      <c r="F317" s="83">
        <f>SUM(E318:E322)</f>
        <v>0</v>
      </c>
      <c r="G317" s="81"/>
      <c r="H317" s="84"/>
      <c r="I317" s="81"/>
    </row>
    <row r="318" spans="1:9" x14ac:dyDescent="0.2">
      <c r="A318" s="5"/>
      <c r="D318" t="s">
        <v>73</v>
      </c>
      <c r="E318" s="9">
        <v>0</v>
      </c>
      <c r="H318" s="8"/>
    </row>
    <row r="319" spans="1:9" x14ac:dyDescent="0.2">
      <c r="A319" s="5"/>
      <c r="D319" t="s">
        <v>65</v>
      </c>
      <c r="E319" s="9">
        <v>0</v>
      </c>
      <c r="H319" s="8"/>
    </row>
    <row r="320" spans="1:9" x14ac:dyDescent="0.2">
      <c r="A320" s="5"/>
      <c r="D320" t="s">
        <v>64</v>
      </c>
      <c r="E320" s="9">
        <v>0</v>
      </c>
      <c r="H320" s="8"/>
    </row>
    <row r="321" spans="1:8" x14ac:dyDescent="0.2">
      <c r="A321" s="5"/>
      <c r="D321" t="s">
        <v>67</v>
      </c>
      <c r="E321" s="9">
        <v>0</v>
      </c>
      <c r="H321" s="8"/>
    </row>
    <row r="322" spans="1:8" ht="17" thickBot="1" x14ac:dyDescent="0.25">
      <c r="A322" s="13"/>
      <c r="B322" s="14"/>
      <c r="C322" s="14"/>
      <c r="D322" s="14" t="s">
        <v>63</v>
      </c>
      <c r="E322" s="44">
        <v>0</v>
      </c>
      <c r="F322" s="14"/>
      <c r="G322" s="14"/>
      <c r="H322" s="15"/>
    </row>
    <row r="323" spans="1:8" x14ac:dyDescent="0.2">
      <c r="A323" s="19" t="s">
        <v>179</v>
      </c>
      <c r="B323" s="24"/>
      <c r="C323" s="24"/>
      <c r="D323" s="35"/>
      <c r="E323" s="35"/>
      <c r="F323" s="35"/>
      <c r="G323" s="35"/>
      <c r="H323" s="23">
        <f>SUM(G324)</f>
        <v>0</v>
      </c>
    </row>
    <row r="324" spans="1:8" s="17" customFormat="1" x14ac:dyDescent="0.2">
      <c r="A324" s="16"/>
      <c r="B324" s="4" t="s">
        <v>180</v>
      </c>
      <c r="C324" s="4"/>
      <c r="D324" s="4"/>
      <c r="E324" s="4"/>
      <c r="F324" s="4"/>
      <c r="G324" s="18">
        <f>SUM(E325:F328)</f>
        <v>0</v>
      </c>
      <c r="H324" s="58"/>
    </row>
    <row r="325" spans="1:8" x14ac:dyDescent="0.2">
      <c r="A325" s="5"/>
      <c r="C325" t="s">
        <v>182</v>
      </c>
      <c r="E325" s="71">
        <v>0</v>
      </c>
      <c r="F325" s="71"/>
      <c r="H325" s="8"/>
    </row>
    <row r="326" spans="1:8" x14ac:dyDescent="0.2">
      <c r="A326" s="5"/>
      <c r="C326" t="s">
        <v>183</v>
      </c>
      <c r="E326" s="71">
        <v>0</v>
      </c>
      <c r="F326" s="71"/>
      <c r="H326" s="8"/>
    </row>
    <row r="327" spans="1:8" x14ac:dyDescent="0.2">
      <c r="A327" s="5"/>
      <c r="C327" t="s">
        <v>184</v>
      </c>
      <c r="E327" s="71">
        <v>0</v>
      </c>
      <c r="F327" s="71"/>
      <c r="H327" s="8"/>
    </row>
    <row r="328" spans="1:8" ht="17" thickBot="1" x14ac:dyDescent="0.25">
      <c r="A328" s="5"/>
      <c r="B328" s="14"/>
      <c r="C328" s="14" t="s">
        <v>67</v>
      </c>
      <c r="D328" s="14"/>
      <c r="E328" s="72">
        <v>0</v>
      </c>
      <c r="F328" s="72"/>
      <c r="G328" s="14"/>
      <c r="H328" s="15"/>
    </row>
    <row r="329" spans="1:8" x14ac:dyDescent="0.2">
      <c r="A329" s="19" t="s">
        <v>185</v>
      </c>
      <c r="B329" s="24"/>
      <c r="C329" s="24"/>
      <c r="D329" s="35"/>
      <c r="E329" s="35"/>
      <c r="F329" s="35"/>
      <c r="G329" s="35"/>
      <c r="H329" s="23">
        <f>SUM(G331,G348,G368,G382)</f>
        <v>599924.82000000007</v>
      </c>
    </row>
    <row r="330" spans="1:8" x14ac:dyDescent="0.2">
      <c r="A330" s="38" t="s">
        <v>187</v>
      </c>
      <c r="B330" s="39"/>
      <c r="C330" s="39"/>
      <c r="D330" s="39"/>
      <c r="E330" s="40" t="s">
        <v>70</v>
      </c>
      <c r="F330" s="40" t="s">
        <v>81</v>
      </c>
      <c r="G330" s="40" t="s">
        <v>82</v>
      </c>
      <c r="H330" s="59" t="s">
        <v>421</v>
      </c>
    </row>
    <row r="331" spans="1:8" s="17" customFormat="1" x14ac:dyDescent="0.2">
      <c r="A331" s="16"/>
      <c r="B331" s="4" t="s">
        <v>62</v>
      </c>
      <c r="C331" s="4"/>
      <c r="D331" s="4"/>
      <c r="E331" s="4"/>
      <c r="F331" s="4"/>
      <c r="G331" s="18">
        <f>SUM(E332:E347)</f>
        <v>225559.82</v>
      </c>
      <c r="H331" s="58"/>
    </row>
    <row r="332" spans="1:8" x14ac:dyDescent="0.2">
      <c r="A332" s="5"/>
      <c r="C332" s="69" t="s">
        <v>409</v>
      </c>
      <c r="D332" s="69"/>
      <c r="E332" s="6">
        <v>36918</v>
      </c>
      <c r="H332" s="68" t="s">
        <v>456</v>
      </c>
    </row>
    <row r="333" spans="1:8" x14ac:dyDescent="0.2">
      <c r="A333" s="5"/>
      <c r="C333" s="69" t="s">
        <v>409</v>
      </c>
      <c r="D333" s="69"/>
      <c r="E333" s="6">
        <v>20568</v>
      </c>
      <c r="H333" s="68" t="s">
        <v>457</v>
      </c>
    </row>
    <row r="334" spans="1:8" x14ac:dyDescent="0.2">
      <c r="A334" s="5"/>
      <c r="C334" s="69" t="s">
        <v>408</v>
      </c>
      <c r="D334" s="69"/>
      <c r="E334" s="6">
        <v>12530</v>
      </c>
      <c r="H334" s="68" t="s">
        <v>458</v>
      </c>
    </row>
    <row r="335" spans="1:8" x14ac:dyDescent="0.2">
      <c r="A335" s="5"/>
      <c r="C335" s="69" t="s">
        <v>408</v>
      </c>
      <c r="D335" s="69"/>
      <c r="E335" s="6">
        <v>7786.5</v>
      </c>
      <c r="H335" s="68" t="s">
        <v>459</v>
      </c>
    </row>
    <row r="336" spans="1:8" x14ac:dyDescent="0.2">
      <c r="A336" s="5"/>
      <c r="C336" s="69" t="s">
        <v>410</v>
      </c>
      <c r="D336" s="69"/>
      <c r="E336" s="6">
        <v>20160</v>
      </c>
      <c r="H336" s="68" t="s">
        <v>400</v>
      </c>
    </row>
    <row r="337" spans="1:8" x14ac:dyDescent="0.2">
      <c r="A337" s="5"/>
      <c r="C337" s="69" t="s">
        <v>411</v>
      </c>
      <c r="D337" s="69"/>
      <c r="E337" s="6">
        <v>672</v>
      </c>
      <c r="H337" s="68" t="s">
        <v>401</v>
      </c>
    </row>
    <row r="338" spans="1:8" x14ac:dyDescent="0.2">
      <c r="A338" s="5"/>
      <c r="C338" s="69" t="s">
        <v>412</v>
      </c>
      <c r="D338" s="69"/>
      <c r="E338" s="6">
        <v>52650</v>
      </c>
      <c r="H338" s="68" t="s">
        <v>460</v>
      </c>
    </row>
    <row r="339" spans="1:8" x14ac:dyDescent="0.2">
      <c r="A339" s="5"/>
      <c r="C339" s="69" t="s">
        <v>413</v>
      </c>
      <c r="D339" s="69"/>
      <c r="E339" s="6">
        <v>7875</v>
      </c>
      <c r="H339" s="68" t="s">
        <v>402</v>
      </c>
    </row>
    <row r="340" spans="1:8" x14ac:dyDescent="0.2">
      <c r="A340" s="5"/>
      <c r="C340" s="69" t="s">
        <v>414</v>
      </c>
      <c r="D340" s="69"/>
      <c r="E340" s="6">
        <v>10740</v>
      </c>
      <c r="H340" s="68" t="s">
        <v>461</v>
      </c>
    </row>
    <row r="341" spans="1:8" x14ac:dyDescent="0.2">
      <c r="A341" s="5"/>
      <c r="C341" s="69" t="s">
        <v>415</v>
      </c>
      <c r="D341" s="69"/>
      <c r="E341" s="6">
        <v>12000</v>
      </c>
      <c r="H341" s="68" t="s">
        <v>403</v>
      </c>
    </row>
    <row r="342" spans="1:8" x14ac:dyDescent="0.2">
      <c r="A342" s="5"/>
      <c r="C342" s="69" t="s">
        <v>416</v>
      </c>
      <c r="D342" s="69"/>
      <c r="E342" s="6">
        <v>5040</v>
      </c>
      <c r="H342" s="68" t="s">
        <v>404</v>
      </c>
    </row>
    <row r="343" spans="1:8" x14ac:dyDescent="0.2">
      <c r="A343" s="5"/>
      <c r="C343" s="69" t="s">
        <v>417</v>
      </c>
      <c r="D343" s="69"/>
      <c r="E343" s="6">
        <v>6300</v>
      </c>
      <c r="H343" s="68" t="s">
        <v>405</v>
      </c>
    </row>
    <row r="344" spans="1:8" x14ac:dyDescent="0.2">
      <c r="A344" s="5"/>
      <c r="C344" s="69" t="s">
        <v>418</v>
      </c>
      <c r="D344" s="69"/>
      <c r="E344" s="6">
        <v>12600</v>
      </c>
      <c r="H344" s="68" t="s">
        <v>406</v>
      </c>
    </row>
    <row r="345" spans="1:8" x14ac:dyDescent="0.2">
      <c r="A345" s="5"/>
      <c r="C345" s="69" t="s">
        <v>419</v>
      </c>
      <c r="D345" s="69"/>
      <c r="E345" s="6">
        <v>6300</v>
      </c>
      <c r="H345" s="68" t="s">
        <v>405</v>
      </c>
    </row>
    <row r="346" spans="1:8" x14ac:dyDescent="0.2">
      <c r="A346" s="5"/>
      <c r="C346" s="69" t="s">
        <v>420</v>
      </c>
      <c r="D346" s="69"/>
      <c r="E346" s="6">
        <v>10125</v>
      </c>
      <c r="H346" s="68" t="s">
        <v>407</v>
      </c>
    </row>
    <row r="347" spans="1:8" x14ac:dyDescent="0.2">
      <c r="A347" s="5"/>
      <c r="C347" s="69" t="s">
        <v>188</v>
      </c>
      <c r="D347" s="69"/>
      <c r="E347" s="6">
        <v>3295.32</v>
      </c>
      <c r="H347" s="8"/>
    </row>
    <row r="348" spans="1:8" s="17" customFormat="1" x14ac:dyDescent="0.2">
      <c r="A348" s="16"/>
      <c r="B348" s="4" t="s">
        <v>189</v>
      </c>
      <c r="C348" s="4"/>
      <c r="D348" s="4"/>
      <c r="E348" s="4"/>
      <c r="F348" s="4"/>
      <c r="G348" s="18">
        <f>SUM(E349:E367)</f>
        <v>141750</v>
      </c>
      <c r="H348" s="58"/>
    </row>
    <row r="349" spans="1:8" x14ac:dyDescent="0.2">
      <c r="A349" s="5"/>
      <c r="C349" s="69" t="s">
        <v>422</v>
      </c>
      <c r="D349" s="69"/>
      <c r="E349" s="6">
        <v>12600</v>
      </c>
      <c r="H349" s="8" t="s">
        <v>397</v>
      </c>
    </row>
    <row r="350" spans="1:8" x14ac:dyDescent="0.2">
      <c r="A350" s="5"/>
      <c r="C350" s="69" t="s">
        <v>423</v>
      </c>
      <c r="D350" s="69"/>
      <c r="E350" s="6">
        <v>10500</v>
      </c>
      <c r="H350" s="8" t="s">
        <v>398</v>
      </c>
    </row>
    <row r="351" spans="1:8" x14ac:dyDescent="0.2">
      <c r="A351" s="5"/>
      <c r="C351" s="69" t="s">
        <v>424</v>
      </c>
      <c r="D351" s="69"/>
      <c r="E351" s="6">
        <v>10500</v>
      </c>
      <c r="H351" s="8" t="s">
        <v>398</v>
      </c>
    </row>
    <row r="352" spans="1:8" x14ac:dyDescent="0.2">
      <c r="A352" s="5"/>
      <c r="C352" s="69" t="s">
        <v>425</v>
      </c>
      <c r="D352" s="69"/>
      <c r="E352" s="6">
        <v>10500</v>
      </c>
      <c r="H352" s="8" t="s">
        <v>399</v>
      </c>
    </row>
    <row r="353" spans="1:8" x14ac:dyDescent="0.2">
      <c r="A353" s="5"/>
      <c r="C353" s="69" t="s">
        <v>426</v>
      </c>
      <c r="D353" s="69"/>
      <c r="E353" s="6">
        <v>10500</v>
      </c>
      <c r="H353" s="8" t="s">
        <v>398</v>
      </c>
    </row>
    <row r="354" spans="1:8" x14ac:dyDescent="0.2">
      <c r="A354" s="5"/>
      <c r="C354" s="69" t="s">
        <v>427</v>
      </c>
      <c r="D354" s="69"/>
      <c r="E354" s="6">
        <v>10500</v>
      </c>
      <c r="H354" s="8" t="s">
        <v>399</v>
      </c>
    </row>
    <row r="355" spans="1:8" x14ac:dyDescent="0.2">
      <c r="A355" s="5"/>
      <c r="C355" s="69" t="s">
        <v>428</v>
      </c>
      <c r="D355" s="69"/>
      <c r="E355" s="6">
        <v>10500</v>
      </c>
      <c r="H355" s="8" t="s">
        <v>399</v>
      </c>
    </row>
    <row r="356" spans="1:8" x14ac:dyDescent="0.2">
      <c r="A356" s="5"/>
      <c r="C356" s="69" t="s">
        <v>429</v>
      </c>
      <c r="D356" s="69"/>
      <c r="E356" s="6">
        <v>6300</v>
      </c>
      <c r="H356" s="68" t="s">
        <v>454</v>
      </c>
    </row>
    <row r="357" spans="1:8" x14ac:dyDescent="0.2">
      <c r="A357" s="5"/>
      <c r="C357" s="69" t="s">
        <v>430</v>
      </c>
      <c r="D357" s="69"/>
      <c r="E357" s="6">
        <v>6300</v>
      </c>
      <c r="H357" s="68" t="s">
        <v>454</v>
      </c>
    </row>
    <row r="358" spans="1:8" x14ac:dyDescent="0.2">
      <c r="A358" s="5"/>
      <c r="C358" s="69" t="s">
        <v>431</v>
      </c>
      <c r="D358" s="69"/>
      <c r="E358" s="6">
        <v>6300</v>
      </c>
      <c r="H358" s="68" t="s">
        <v>454</v>
      </c>
    </row>
    <row r="359" spans="1:8" x14ac:dyDescent="0.2">
      <c r="A359" s="5"/>
      <c r="C359" s="69" t="s">
        <v>432</v>
      </c>
      <c r="D359" s="69"/>
      <c r="E359" s="6">
        <v>5250</v>
      </c>
      <c r="H359" s="68" t="s">
        <v>455</v>
      </c>
    </row>
    <row r="360" spans="1:8" x14ac:dyDescent="0.2">
      <c r="A360" s="5"/>
      <c r="C360" s="69" t="s">
        <v>433</v>
      </c>
      <c r="D360" s="69"/>
      <c r="E360" s="6">
        <v>5250</v>
      </c>
      <c r="H360" s="68" t="s">
        <v>455</v>
      </c>
    </row>
    <row r="361" spans="1:8" x14ac:dyDescent="0.2">
      <c r="A361" s="5"/>
      <c r="C361" s="69" t="s">
        <v>434</v>
      </c>
      <c r="D361" s="69"/>
      <c r="E361" s="6">
        <v>5250</v>
      </c>
      <c r="H361" s="68" t="s">
        <v>455</v>
      </c>
    </row>
    <row r="362" spans="1:8" x14ac:dyDescent="0.2">
      <c r="A362" s="5"/>
      <c r="C362" s="69" t="s">
        <v>435</v>
      </c>
      <c r="D362" s="69"/>
      <c r="E362" s="6">
        <v>5250</v>
      </c>
      <c r="H362" s="68" t="s">
        <v>455</v>
      </c>
    </row>
    <row r="363" spans="1:8" x14ac:dyDescent="0.2">
      <c r="A363" s="5"/>
      <c r="C363" s="69" t="s">
        <v>436</v>
      </c>
      <c r="D363" s="69"/>
      <c r="E363" s="6">
        <v>5250</v>
      </c>
      <c r="H363" s="68" t="s">
        <v>455</v>
      </c>
    </row>
    <row r="364" spans="1:8" x14ac:dyDescent="0.2">
      <c r="A364" s="5"/>
      <c r="C364" s="69" t="s">
        <v>437</v>
      </c>
      <c r="D364" s="69"/>
      <c r="E364" s="6">
        <v>5250</v>
      </c>
      <c r="H364" s="68" t="s">
        <v>455</v>
      </c>
    </row>
    <row r="365" spans="1:8" x14ac:dyDescent="0.2">
      <c r="A365" s="5"/>
      <c r="C365" s="69" t="s">
        <v>438</v>
      </c>
      <c r="D365" s="69"/>
      <c r="E365" s="6">
        <v>5250</v>
      </c>
      <c r="H365" s="68" t="s">
        <v>455</v>
      </c>
    </row>
    <row r="366" spans="1:8" x14ac:dyDescent="0.2">
      <c r="A366" s="5"/>
      <c r="C366" s="69" t="s">
        <v>439</v>
      </c>
      <c r="D366" s="69"/>
      <c r="E366" s="6">
        <v>5250</v>
      </c>
      <c r="H366" s="68" t="s">
        <v>455</v>
      </c>
    </row>
    <row r="367" spans="1:8" x14ac:dyDescent="0.2">
      <c r="A367" s="5"/>
      <c r="C367" s="69" t="s">
        <v>440</v>
      </c>
      <c r="D367" s="69"/>
      <c r="E367" s="6">
        <v>5250</v>
      </c>
      <c r="H367" s="68" t="s">
        <v>455</v>
      </c>
    </row>
    <row r="368" spans="1:8" s="17" customFormat="1" x14ac:dyDescent="0.2">
      <c r="A368" s="16"/>
      <c r="B368" s="4" t="s">
        <v>190</v>
      </c>
      <c r="C368" s="4"/>
      <c r="D368" s="4"/>
      <c r="E368" s="4"/>
      <c r="F368" s="4"/>
      <c r="G368" s="18">
        <f>SUM(E369:E381)</f>
        <v>51030</v>
      </c>
      <c r="H368" s="58"/>
    </row>
    <row r="369" spans="1:8" x14ac:dyDescent="0.2">
      <c r="A369" s="5"/>
      <c r="C369" s="69" t="s">
        <v>441</v>
      </c>
      <c r="D369" s="69"/>
      <c r="E369" s="6">
        <v>9450</v>
      </c>
      <c r="H369" s="8" t="s">
        <v>394</v>
      </c>
    </row>
    <row r="370" spans="1:8" x14ac:dyDescent="0.2">
      <c r="A370" s="5"/>
      <c r="C370" s="69" t="s">
        <v>442</v>
      </c>
      <c r="D370" s="69"/>
      <c r="E370" s="6">
        <v>1890</v>
      </c>
      <c r="H370" s="8" t="s">
        <v>395</v>
      </c>
    </row>
    <row r="371" spans="1:8" x14ac:dyDescent="0.2">
      <c r="A371" s="5"/>
      <c r="C371" s="69" t="s">
        <v>443</v>
      </c>
      <c r="D371" s="69"/>
      <c r="E371" s="6">
        <v>1890</v>
      </c>
      <c r="H371" s="8" t="s">
        <v>395</v>
      </c>
    </row>
    <row r="372" spans="1:8" x14ac:dyDescent="0.2">
      <c r="A372" s="5"/>
      <c r="C372" s="69" t="s">
        <v>444</v>
      </c>
      <c r="D372" s="69"/>
      <c r="E372" s="6">
        <v>3780</v>
      </c>
      <c r="H372" s="8" t="s">
        <v>396</v>
      </c>
    </row>
    <row r="373" spans="1:8" x14ac:dyDescent="0.2">
      <c r="A373" s="5"/>
      <c r="C373" s="69" t="s">
        <v>445</v>
      </c>
      <c r="D373" s="69"/>
      <c r="E373" s="6">
        <v>3780</v>
      </c>
      <c r="H373" s="8" t="s">
        <v>396</v>
      </c>
    </row>
    <row r="374" spans="1:8" x14ac:dyDescent="0.2">
      <c r="A374" s="5"/>
      <c r="C374" s="69" t="s">
        <v>446</v>
      </c>
      <c r="D374" s="69"/>
      <c r="E374" s="6">
        <v>3780</v>
      </c>
      <c r="H374" s="8" t="s">
        <v>396</v>
      </c>
    </row>
    <row r="375" spans="1:8" x14ac:dyDescent="0.2">
      <c r="A375" s="5"/>
      <c r="C375" s="69" t="s">
        <v>447</v>
      </c>
      <c r="D375" s="69"/>
      <c r="E375" s="6">
        <v>3780</v>
      </c>
      <c r="H375" s="8" t="s">
        <v>396</v>
      </c>
    </row>
    <row r="376" spans="1:8" x14ac:dyDescent="0.2">
      <c r="A376" s="5"/>
      <c r="C376" s="69" t="s">
        <v>449</v>
      </c>
      <c r="D376" s="69"/>
      <c r="E376" s="6">
        <v>3780</v>
      </c>
      <c r="H376" s="8" t="s">
        <v>396</v>
      </c>
    </row>
    <row r="377" spans="1:8" x14ac:dyDescent="0.2">
      <c r="A377" s="5"/>
      <c r="C377" s="69" t="s">
        <v>448</v>
      </c>
      <c r="D377" s="69"/>
      <c r="E377" s="6">
        <v>3780</v>
      </c>
      <c r="H377" s="8" t="s">
        <v>396</v>
      </c>
    </row>
    <row r="378" spans="1:8" x14ac:dyDescent="0.2">
      <c r="A378" s="5"/>
      <c r="C378" s="69" t="s">
        <v>450</v>
      </c>
      <c r="D378" s="69"/>
      <c r="E378" s="6">
        <v>3780</v>
      </c>
      <c r="H378" s="8" t="s">
        <v>396</v>
      </c>
    </row>
    <row r="379" spans="1:8" x14ac:dyDescent="0.2">
      <c r="A379" s="5"/>
      <c r="C379" s="69" t="s">
        <v>451</v>
      </c>
      <c r="D379" s="69"/>
      <c r="E379" s="6">
        <v>3780</v>
      </c>
      <c r="H379" s="8" t="s">
        <v>396</v>
      </c>
    </row>
    <row r="380" spans="1:8" x14ac:dyDescent="0.2">
      <c r="A380" s="5"/>
      <c r="C380" s="69" t="s">
        <v>452</v>
      </c>
      <c r="D380" s="69"/>
      <c r="E380" s="6">
        <v>3780</v>
      </c>
      <c r="H380" s="8" t="s">
        <v>396</v>
      </c>
    </row>
    <row r="381" spans="1:8" x14ac:dyDescent="0.2">
      <c r="A381" s="5"/>
      <c r="C381" s="69" t="s">
        <v>453</v>
      </c>
      <c r="D381" s="69"/>
      <c r="E381" s="6">
        <v>3780</v>
      </c>
      <c r="H381" s="8" t="s">
        <v>396</v>
      </c>
    </row>
    <row r="382" spans="1:8" s="17" customFormat="1" x14ac:dyDescent="0.2">
      <c r="A382" s="16"/>
      <c r="B382" s="4" t="s">
        <v>191</v>
      </c>
      <c r="C382" s="4"/>
      <c r="D382" s="4"/>
      <c r="E382" s="4"/>
      <c r="F382" s="4"/>
      <c r="G382" s="18">
        <f>SUM(F383,F390,F396,F407,F420,F429,F439,F446,F450,F467,F479,F488,F494,F498,F501,F506,F517,F528,F536,F548,F556)</f>
        <v>181585</v>
      </c>
      <c r="H382" s="58"/>
    </row>
    <row r="383" spans="1:8" s="17" customFormat="1" x14ac:dyDescent="0.2">
      <c r="A383" s="5"/>
      <c r="C383" s="60" t="s">
        <v>72</v>
      </c>
      <c r="D383" s="61"/>
      <c r="E383" s="61"/>
      <c r="F383" s="62">
        <f>SUM(E384:E389)</f>
        <v>10610</v>
      </c>
      <c r="G383" s="61"/>
      <c r="H383" s="63"/>
    </row>
    <row r="384" spans="1:8" x14ac:dyDescent="0.2">
      <c r="A384" s="5"/>
      <c r="C384" s="52"/>
      <c r="D384" t="s">
        <v>192</v>
      </c>
      <c r="E384" s="6">
        <v>2720</v>
      </c>
      <c r="H384" s="8" t="s">
        <v>333</v>
      </c>
    </row>
    <row r="385" spans="1:8" x14ac:dyDescent="0.2">
      <c r="A385" s="5"/>
      <c r="C385" s="52"/>
      <c r="D385" t="s">
        <v>193</v>
      </c>
      <c r="E385" s="6">
        <v>1920</v>
      </c>
      <c r="H385" s="8" t="s">
        <v>334</v>
      </c>
    </row>
    <row r="386" spans="1:8" x14ac:dyDescent="0.2">
      <c r="A386" s="5"/>
      <c r="C386" s="52"/>
      <c r="D386" t="s">
        <v>194</v>
      </c>
      <c r="E386" s="6">
        <v>1920</v>
      </c>
      <c r="H386" s="8" t="s">
        <v>334</v>
      </c>
    </row>
    <row r="387" spans="1:8" x14ac:dyDescent="0.2">
      <c r="A387" s="5"/>
      <c r="C387" s="52"/>
      <c r="D387" t="s">
        <v>195</v>
      </c>
      <c r="E387" s="6">
        <v>1350</v>
      </c>
      <c r="H387" s="8" t="s">
        <v>335</v>
      </c>
    </row>
    <row r="388" spans="1:8" x14ac:dyDescent="0.2">
      <c r="A388" s="5"/>
      <c r="C388" s="52"/>
      <c r="D388" t="s">
        <v>196</v>
      </c>
      <c r="E388" s="6">
        <v>1350</v>
      </c>
      <c r="H388" s="8" t="s">
        <v>335</v>
      </c>
    </row>
    <row r="389" spans="1:8" x14ac:dyDescent="0.2">
      <c r="A389" s="5"/>
      <c r="C389" s="53"/>
      <c r="D389" s="54" t="s">
        <v>197</v>
      </c>
      <c r="E389" s="55">
        <v>1350</v>
      </c>
      <c r="F389" s="54"/>
      <c r="G389" s="54"/>
      <c r="H389" s="57" t="s">
        <v>335</v>
      </c>
    </row>
    <row r="390" spans="1:8" s="17" customFormat="1" x14ac:dyDescent="0.2">
      <c r="A390" s="5"/>
      <c r="C390" s="60" t="s">
        <v>83</v>
      </c>
      <c r="D390" s="61"/>
      <c r="E390" s="61"/>
      <c r="F390" s="62">
        <f>SUM(E391:E395)</f>
        <v>0</v>
      </c>
      <c r="G390" s="61"/>
      <c r="H390" s="63"/>
    </row>
    <row r="391" spans="1:8" x14ac:dyDescent="0.2">
      <c r="A391" s="5"/>
      <c r="C391" s="52"/>
      <c r="D391" t="s">
        <v>198</v>
      </c>
      <c r="E391" s="6">
        <v>0</v>
      </c>
      <c r="H391" s="8" t="s">
        <v>336</v>
      </c>
    </row>
    <row r="392" spans="1:8" x14ac:dyDescent="0.2">
      <c r="A392" s="5"/>
      <c r="C392" s="52"/>
      <c r="D392" t="s">
        <v>199</v>
      </c>
      <c r="E392" s="6">
        <v>0</v>
      </c>
      <c r="H392" s="8" t="s">
        <v>337</v>
      </c>
    </row>
    <row r="393" spans="1:8" x14ac:dyDescent="0.2">
      <c r="A393" s="5"/>
      <c r="C393" s="52"/>
      <c r="D393" t="s">
        <v>200</v>
      </c>
      <c r="E393" s="6">
        <v>0</v>
      </c>
      <c r="H393" s="8" t="s">
        <v>337</v>
      </c>
    </row>
    <row r="394" spans="1:8" x14ac:dyDescent="0.2">
      <c r="A394" s="5"/>
      <c r="C394" s="52"/>
      <c r="D394" t="s">
        <v>195</v>
      </c>
      <c r="E394" s="6">
        <v>0</v>
      </c>
      <c r="H394" s="8" t="s">
        <v>338</v>
      </c>
    </row>
    <row r="395" spans="1:8" x14ac:dyDescent="0.2">
      <c r="A395" s="5"/>
      <c r="C395" s="53"/>
      <c r="D395" s="54" t="s">
        <v>201</v>
      </c>
      <c r="E395" s="55">
        <v>0</v>
      </c>
      <c r="F395" s="54"/>
      <c r="G395" s="54"/>
      <c r="H395" s="57" t="s">
        <v>339</v>
      </c>
    </row>
    <row r="396" spans="1:8" s="17" customFormat="1" x14ac:dyDescent="0.2">
      <c r="A396" s="5"/>
      <c r="C396" s="60" t="s">
        <v>204</v>
      </c>
      <c r="D396" s="61"/>
      <c r="E396" s="61"/>
      <c r="F396" s="62">
        <f>SUM(E397:E406)</f>
        <v>0</v>
      </c>
      <c r="G396" s="61"/>
      <c r="H396" s="63"/>
    </row>
    <row r="397" spans="1:8" x14ac:dyDescent="0.2">
      <c r="A397" s="5"/>
      <c r="C397" s="52"/>
      <c r="D397" t="s">
        <v>198</v>
      </c>
      <c r="E397" s="6">
        <v>0</v>
      </c>
      <c r="H397" s="8" t="s">
        <v>336</v>
      </c>
    </row>
    <row r="398" spans="1:8" x14ac:dyDescent="0.2">
      <c r="A398" s="5"/>
      <c r="C398" s="52"/>
      <c r="D398" t="s">
        <v>205</v>
      </c>
      <c r="E398" s="6">
        <v>0</v>
      </c>
      <c r="H398" s="8" t="s">
        <v>340</v>
      </c>
    </row>
    <row r="399" spans="1:8" x14ac:dyDescent="0.2">
      <c r="A399" s="5"/>
      <c r="C399" s="52"/>
      <c r="D399" t="s">
        <v>206</v>
      </c>
      <c r="E399" s="6">
        <v>0</v>
      </c>
      <c r="H399" s="8" t="s">
        <v>340</v>
      </c>
    </row>
    <row r="400" spans="1:8" x14ac:dyDescent="0.2">
      <c r="A400" s="5"/>
      <c r="C400" s="52"/>
      <c r="D400" t="s">
        <v>207</v>
      </c>
      <c r="E400" s="6">
        <v>0</v>
      </c>
      <c r="H400" s="8" t="s">
        <v>341</v>
      </c>
    </row>
    <row r="401" spans="1:8" x14ac:dyDescent="0.2">
      <c r="A401" s="5"/>
      <c r="C401" s="52"/>
      <c r="D401" t="s">
        <v>208</v>
      </c>
      <c r="E401" s="6">
        <v>0</v>
      </c>
      <c r="H401" s="8" t="s">
        <v>335</v>
      </c>
    </row>
    <row r="402" spans="1:8" x14ac:dyDescent="0.2">
      <c r="A402" s="5"/>
      <c r="C402" s="52"/>
      <c r="D402" t="s">
        <v>209</v>
      </c>
      <c r="E402" s="6">
        <v>0</v>
      </c>
      <c r="H402" s="8" t="s">
        <v>335</v>
      </c>
    </row>
    <row r="403" spans="1:8" x14ac:dyDescent="0.2">
      <c r="A403" s="5"/>
      <c r="C403" s="52"/>
      <c r="D403" t="s">
        <v>210</v>
      </c>
      <c r="E403" s="6">
        <v>0</v>
      </c>
      <c r="H403" s="8" t="s">
        <v>335</v>
      </c>
    </row>
    <row r="404" spans="1:8" x14ac:dyDescent="0.2">
      <c r="A404" s="5"/>
      <c r="C404" s="52"/>
      <c r="D404" t="s">
        <v>211</v>
      </c>
      <c r="E404" s="6">
        <v>0</v>
      </c>
      <c r="H404" s="8" t="s">
        <v>335</v>
      </c>
    </row>
    <row r="405" spans="1:8" x14ac:dyDescent="0.2">
      <c r="A405" s="5"/>
      <c r="C405" s="52"/>
      <c r="D405" t="s">
        <v>212</v>
      </c>
      <c r="E405" s="6">
        <v>0</v>
      </c>
      <c r="H405" s="8" t="s">
        <v>342</v>
      </c>
    </row>
    <row r="406" spans="1:8" x14ac:dyDescent="0.2">
      <c r="A406" s="5"/>
      <c r="C406" s="53"/>
      <c r="D406" s="54" t="s">
        <v>213</v>
      </c>
      <c r="E406" s="55">
        <v>0</v>
      </c>
      <c r="F406" s="54"/>
      <c r="G406" s="54"/>
      <c r="H406" s="57" t="s">
        <v>343</v>
      </c>
    </row>
    <row r="407" spans="1:8" s="17" customFormat="1" x14ac:dyDescent="0.2">
      <c r="A407" s="5"/>
      <c r="C407" s="60" t="s">
        <v>76</v>
      </c>
      <c r="D407" s="61"/>
      <c r="E407" s="61"/>
      <c r="F407" s="62">
        <f>SUM(E408:E419)</f>
        <v>0</v>
      </c>
      <c r="G407" s="61"/>
      <c r="H407" s="63"/>
    </row>
    <row r="408" spans="1:8" x14ac:dyDescent="0.2">
      <c r="A408" s="5"/>
      <c r="C408" s="52"/>
      <c r="D408" t="s">
        <v>198</v>
      </c>
      <c r="E408" s="6">
        <v>0</v>
      </c>
      <c r="H408" s="8" t="s">
        <v>336</v>
      </c>
    </row>
    <row r="409" spans="1:8" x14ac:dyDescent="0.2">
      <c r="A409" s="5"/>
      <c r="C409" s="52"/>
      <c r="D409" t="s">
        <v>214</v>
      </c>
      <c r="E409" s="6">
        <v>0</v>
      </c>
      <c r="H409" s="8" t="s">
        <v>344</v>
      </c>
    </row>
    <row r="410" spans="1:8" x14ac:dyDescent="0.2">
      <c r="A410" s="5"/>
      <c r="C410" s="52"/>
      <c r="D410" t="s">
        <v>215</v>
      </c>
      <c r="E410" s="6">
        <v>0</v>
      </c>
      <c r="H410" s="8" t="s">
        <v>344</v>
      </c>
    </row>
    <row r="411" spans="1:8" x14ac:dyDescent="0.2">
      <c r="A411" s="5"/>
      <c r="C411" s="52"/>
      <c r="D411" t="s">
        <v>216</v>
      </c>
      <c r="E411" s="6">
        <v>0</v>
      </c>
      <c r="H411" s="8" t="s">
        <v>345</v>
      </c>
    </row>
    <row r="412" spans="1:8" x14ac:dyDescent="0.2">
      <c r="A412" s="5"/>
      <c r="C412" s="52"/>
      <c r="D412" t="s">
        <v>217</v>
      </c>
      <c r="E412" s="6">
        <v>0</v>
      </c>
      <c r="H412" s="8" t="s">
        <v>345</v>
      </c>
    </row>
    <row r="413" spans="1:8" x14ac:dyDescent="0.2">
      <c r="A413" s="5"/>
      <c r="C413" s="52"/>
      <c r="D413" t="s">
        <v>218</v>
      </c>
      <c r="E413" s="6">
        <v>0</v>
      </c>
      <c r="H413" s="8" t="s">
        <v>345</v>
      </c>
    </row>
    <row r="414" spans="1:8" x14ac:dyDescent="0.2">
      <c r="A414" s="5"/>
      <c r="C414" s="52"/>
      <c r="D414" t="s">
        <v>219</v>
      </c>
      <c r="E414" s="6">
        <v>0</v>
      </c>
      <c r="H414" s="8" t="s">
        <v>345</v>
      </c>
    </row>
    <row r="415" spans="1:8" x14ac:dyDescent="0.2">
      <c r="A415" s="5"/>
      <c r="C415" s="52"/>
      <c r="D415" t="s">
        <v>220</v>
      </c>
      <c r="E415" s="6">
        <v>0</v>
      </c>
      <c r="H415" s="8" t="s">
        <v>345</v>
      </c>
    </row>
    <row r="416" spans="1:8" x14ac:dyDescent="0.2">
      <c r="A416" s="5"/>
      <c r="C416" s="52"/>
      <c r="D416" t="s">
        <v>221</v>
      </c>
      <c r="E416" s="6">
        <v>0</v>
      </c>
      <c r="H416" s="8" t="s">
        <v>345</v>
      </c>
    </row>
    <row r="417" spans="1:8" x14ac:dyDescent="0.2">
      <c r="A417" s="5"/>
      <c r="C417" s="52"/>
      <c r="D417" t="s">
        <v>197</v>
      </c>
      <c r="E417" s="6">
        <v>0</v>
      </c>
      <c r="H417" s="8" t="s">
        <v>335</v>
      </c>
    </row>
    <row r="418" spans="1:8" x14ac:dyDescent="0.2">
      <c r="A418" s="5"/>
      <c r="C418" s="52"/>
      <c r="D418" t="s">
        <v>222</v>
      </c>
      <c r="E418" s="6">
        <v>0</v>
      </c>
      <c r="H418" s="8" t="s">
        <v>346</v>
      </c>
    </row>
    <row r="419" spans="1:8" x14ac:dyDescent="0.2">
      <c r="A419" s="5"/>
      <c r="C419" s="53"/>
      <c r="D419" s="54" t="s">
        <v>223</v>
      </c>
      <c r="E419" s="55">
        <v>0</v>
      </c>
      <c r="F419" s="54"/>
      <c r="G419" s="54"/>
      <c r="H419" s="57" t="s">
        <v>347</v>
      </c>
    </row>
    <row r="420" spans="1:8" s="17" customFormat="1" x14ac:dyDescent="0.2">
      <c r="A420" s="5"/>
      <c r="C420" s="60" t="s">
        <v>224</v>
      </c>
      <c r="D420" s="61"/>
      <c r="E420" s="61"/>
      <c r="F420" s="62">
        <f>SUM(E421:E428)</f>
        <v>0</v>
      </c>
      <c r="G420" s="61"/>
      <c r="H420" s="63"/>
    </row>
    <row r="421" spans="1:8" x14ac:dyDescent="0.2">
      <c r="A421" s="5"/>
      <c r="C421" s="52"/>
      <c r="D421" t="s">
        <v>198</v>
      </c>
      <c r="E421" s="6">
        <v>0</v>
      </c>
      <c r="H421" s="8" t="s">
        <v>336</v>
      </c>
    </row>
    <row r="422" spans="1:8" x14ac:dyDescent="0.2">
      <c r="A422" s="5"/>
      <c r="C422" s="52"/>
      <c r="D422" t="s">
        <v>193</v>
      </c>
      <c r="E422" s="6">
        <v>0</v>
      </c>
      <c r="H422" s="8" t="s">
        <v>334</v>
      </c>
    </row>
    <row r="423" spans="1:8" x14ac:dyDescent="0.2">
      <c r="A423" s="5"/>
      <c r="C423" s="52"/>
      <c r="D423" t="s">
        <v>194</v>
      </c>
      <c r="E423" s="6">
        <v>0</v>
      </c>
      <c r="H423" s="8" t="s">
        <v>334</v>
      </c>
    </row>
    <row r="424" spans="1:8" x14ac:dyDescent="0.2">
      <c r="A424" s="5"/>
      <c r="C424" s="52"/>
      <c r="D424" t="s">
        <v>195</v>
      </c>
      <c r="E424" s="6">
        <v>0</v>
      </c>
      <c r="H424" s="8" t="s">
        <v>335</v>
      </c>
    </row>
    <row r="425" spans="1:8" x14ac:dyDescent="0.2">
      <c r="A425" s="5"/>
      <c r="C425" s="52"/>
      <c r="D425" t="s">
        <v>197</v>
      </c>
      <c r="E425" s="6">
        <v>0</v>
      </c>
      <c r="H425" s="8" t="s">
        <v>335</v>
      </c>
    </row>
    <row r="426" spans="1:8" x14ac:dyDescent="0.2">
      <c r="A426" s="5"/>
      <c r="C426" s="52"/>
      <c r="D426" t="s">
        <v>212</v>
      </c>
      <c r="E426" s="6">
        <v>0</v>
      </c>
      <c r="H426" s="8" t="s">
        <v>342</v>
      </c>
    </row>
    <row r="427" spans="1:8" x14ac:dyDescent="0.2">
      <c r="A427" s="5"/>
      <c r="C427" s="52"/>
      <c r="D427" t="s">
        <v>225</v>
      </c>
      <c r="E427" s="6">
        <v>0</v>
      </c>
      <c r="H427" s="8" t="s">
        <v>348</v>
      </c>
    </row>
    <row r="428" spans="1:8" x14ac:dyDescent="0.2">
      <c r="A428" s="5"/>
      <c r="C428" s="53"/>
      <c r="D428" s="54" t="s">
        <v>226</v>
      </c>
      <c r="E428" s="55">
        <v>0</v>
      </c>
      <c r="F428" s="54"/>
      <c r="G428" s="54"/>
      <c r="H428" s="57" t="s">
        <v>348</v>
      </c>
    </row>
    <row r="429" spans="1:8" s="17" customFormat="1" x14ac:dyDescent="0.2">
      <c r="A429" s="5"/>
      <c r="C429" s="60" t="s">
        <v>227</v>
      </c>
      <c r="D429" s="61"/>
      <c r="E429" s="61"/>
      <c r="F429" s="62">
        <f>SUM(E430:E438)</f>
        <v>0</v>
      </c>
      <c r="G429" s="61"/>
      <c r="H429" s="63"/>
    </row>
    <row r="430" spans="1:8" x14ac:dyDescent="0.2">
      <c r="A430" s="5"/>
      <c r="C430" s="52"/>
      <c r="D430" t="s">
        <v>198</v>
      </c>
      <c r="E430" s="6">
        <v>0</v>
      </c>
      <c r="H430" s="8" t="s">
        <v>333</v>
      </c>
    </row>
    <row r="431" spans="1:8" x14ac:dyDescent="0.2">
      <c r="A431" s="5"/>
      <c r="C431" s="52"/>
      <c r="D431" t="s">
        <v>228</v>
      </c>
      <c r="E431" s="6">
        <v>0</v>
      </c>
      <c r="H431" s="8" t="s">
        <v>334</v>
      </c>
    </row>
    <row r="432" spans="1:8" x14ac:dyDescent="0.2">
      <c r="A432" s="5"/>
      <c r="C432" s="52"/>
      <c r="D432" t="s">
        <v>229</v>
      </c>
      <c r="E432" s="6">
        <v>0</v>
      </c>
      <c r="H432" s="8" t="s">
        <v>334</v>
      </c>
    </row>
    <row r="433" spans="1:8" x14ac:dyDescent="0.2">
      <c r="A433" s="5"/>
      <c r="C433" s="52"/>
      <c r="D433" t="s">
        <v>230</v>
      </c>
      <c r="E433" s="6">
        <v>0</v>
      </c>
      <c r="H433" s="8" t="s">
        <v>334</v>
      </c>
    </row>
    <row r="434" spans="1:8" x14ac:dyDescent="0.2">
      <c r="A434" s="5"/>
      <c r="C434" s="52"/>
      <c r="D434" t="s">
        <v>197</v>
      </c>
      <c r="E434" s="6">
        <v>0</v>
      </c>
      <c r="H434" s="8" t="s">
        <v>335</v>
      </c>
    </row>
    <row r="435" spans="1:8" x14ac:dyDescent="0.2">
      <c r="A435" s="5"/>
      <c r="C435" s="52"/>
      <c r="D435" t="s">
        <v>231</v>
      </c>
      <c r="E435" s="6">
        <v>0</v>
      </c>
      <c r="H435" s="8" t="s">
        <v>335</v>
      </c>
    </row>
    <row r="436" spans="1:8" x14ac:dyDescent="0.2">
      <c r="A436" s="5"/>
      <c r="C436" s="52"/>
      <c r="D436" t="s">
        <v>232</v>
      </c>
      <c r="E436" s="6">
        <v>0</v>
      </c>
      <c r="H436" s="8" t="s">
        <v>349</v>
      </c>
    </row>
    <row r="437" spans="1:8" x14ac:dyDescent="0.2">
      <c r="A437" s="5"/>
      <c r="C437" s="52"/>
      <c r="D437" t="s">
        <v>233</v>
      </c>
      <c r="E437" s="6">
        <v>0</v>
      </c>
      <c r="H437" s="8" t="s">
        <v>349</v>
      </c>
    </row>
    <row r="438" spans="1:8" x14ac:dyDescent="0.2">
      <c r="A438" s="5"/>
      <c r="C438" s="53"/>
      <c r="D438" s="54" t="s">
        <v>234</v>
      </c>
      <c r="E438" s="55">
        <v>0</v>
      </c>
      <c r="F438" s="54"/>
      <c r="G438" s="54"/>
      <c r="H438" s="57" t="s">
        <v>349</v>
      </c>
    </row>
    <row r="439" spans="1:8" s="17" customFormat="1" x14ac:dyDescent="0.2">
      <c r="A439" s="5"/>
      <c r="C439" s="60" t="s">
        <v>235</v>
      </c>
      <c r="D439" s="61"/>
      <c r="E439" s="61"/>
      <c r="F439" s="62">
        <f>SUM(E440:E445)</f>
        <v>0</v>
      </c>
      <c r="G439" s="61"/>
      <c r="H439" s="63"/>
    </row>
    <row r="440" spans="1:8" x14ac:dyDescent="0.2">
      <c r="A440" s="5"/>
      <c r="C440" s="52"/>
      <c r="D440" t="s">
        <v>198</v>
      </c>
      <c r="E440" s="6">
        <v>0</v>
      </c>
      <c r="H440" s="8" t="s">
        <v>336</v>
      </c>
    </row>
    <row r="441" spans="1:8" x14ac:dyDescent="0.2">
      <c r="A441" s="5"/>
      <c r="C441" s="52"/>
      <c r="D441" t="s">
        <v>199</v>
      </c>
      <c r="E441" s="6">
        <v>0</v>
      </c>
      <c r="H441" s="8" t="s">
        <v>340</v>
      </c>
    </row>
    <row r="442" spans="1:8" x14ac:dyDescent="0.2">
      <c r="A442" s="5"/>
      <c r="C442" s="52"/>
      <c r="D442" t="s">
        <v>197</v>
      </c>
      <c r="E442" s="6">
        <v>0</v>
      </c>
      <c r="H442" s="8" t="s">
        <v>335</v>
      </c>
    </row>
    <row r="443" spans="1:8" x14ac:dyDescent="0.2">
      <c r="A443" s="5"/>
      <c r="C443" s="52"/>
      <c r="D443" t="s">
        <v>236</v>
      </c>
      <c r="E443" s="6">
        <v>0</v>
      </c>
      <c r="H443" s="8" t="s">
        <v>335</v>
      </c>
    </row>
    <row r="444" spans="1:8" x14ac:dyDescent="0.2">
      <c r="A444" s="5"/>
      <c r="C444" s="52"/>
      <c r="D444" t="s">
        <v>237</v>
      </c>
      <c r="E444" s="6">
        <v>0</v>
      </c>
      <c r="H444" s="8" t="s">
        <v>350</v>
      </c>
    </row>
    <row r="445" spans="1:8" x14ac:dyDescent="0.2">
      <c r="A445" s="5"/>
      <c r="C445" s="53"/>
      <c r="D445" s="54" t="s">
        <v>238</v>
      </c>
      <c r="E445" s="55">
        <v>0</v>
      </c>
      <c r="F445" s="54"/>
      <c r="G445" s="54"/>
      <c r="H445" s="57" t="s">
        <v>350</v>
      </c>
    </row>
    <row r="446" spans="1:8" s="17" customFormat="1" x14ac:dyDescent="0.2">
      <c r="A446" s="5"/>
      <c r="C446" s="60" t="s">
        <v>239</v>
      </c>
      <c r="D446" s="61"/>
      <c r="E446" s="61"/>
      <c r="F446" s="62">
        <f>SUM(E447:E449)</f>
        <v>6080</v>
      </c>
      <c r="G446" s="61"/>
      <c r="H446" s="63"/>
    </row>
    <row r="447" spans="1:8" x14ac:dyDescent="0.2">
      <c r="A447" s="5"/>
      <c r="C447" s="52"/>
      <c r="D447" t="s">
        <v>198</v>
      </c>
      <c r="E447" s="6">
        <v>2720</v>
      </c>
      <c r="H447" s="8" t="s">
        <v>351</v>
      </c>
    </row>
    <row r="448" spans="1:8" x14ac:dyDescent="0.2">
      <c r="A448" s="5"/>
      <c r="C448" s="52"/>
      <c r="D448" t="s">
        <v>236</v>
      </c>
      <c r="E448" s="6">
        <v>1440</v>
      </c>
      <c r="H448" s="8" t="s">
        <v>352</v>
      </c>
    </row>
    <row r="449" spans="1:8" x14ac:dyDescent="0.2">
      <c r="A449" s="5"/>
      <c r="C449" s="53"/>
      <c r="D449" s="54" t="s">
        <v>240</v>
      </c>
      <c r="E449" s="55">
        <v>1920</v>
      </c>
      <c r="F449" s="54"/>
      <c r="G449" s="54"/>
      <c r="H449" s="57" t="s">
        <v>353</v>
      </c>
    </row>
    <row r="450" spans="1:8" s="17" customFormat="1" x14ac:dyDescent="0.2">
      <c r="A450" s="5"/>
      <c r="C450" s="60" t="s">
        <v>241</v>
      </c>
      <c r="D450" s="61"/>
      <c r="E450" s="61"/>
      <c r="F450" s="62">
        <f>SUM(E451:E466)</f>
        <v>43575</v>
      </c>
      <c r="G450" s="61"/>
      <c r="H450" s="63"/>
    </row>
    <row r="451" spans="1:8" x14ac:dyDescent="0.2">
      <c r="A451" s="5"/>
      <c r="C451" s="52"/>
      <c r="D451" t="s">
        <v>242</v>
      </c>
      <c r="E451" s="6">
        <v>3600</v>
      </c>
      <c r="H451" s="8" t="s">
        <v>354</v>
      </c>
    </row>
    <row r="452" spans="1:8" x14ac:dyDescent="0.2">
      <c r="A452" s="5"/>
      <c r="C452" s="52"/>
      <c r="D452" t="s">
        <v>243</v>
      </c>
      <c r="E452" s="6">
        <v>3150</v>
      </c>
      <c r="H452" s="8" t="s">
        <v>355</v>
      </c>
    </row>
    <row r="453" spans="1:8" x14ac:dyDescent="0.2">
      <c r="A453" s="5"/>
      <c r="C453" s="52"/>
      <c r="D453" t="s">
        <v>244</v>
      </c>
      <c r="E453" s="6">
        <v>3375</v>
      </c>
      <c r="H453" s="8" t="s">
        <v>356</v>
      </c>
    </row>
    <row r="454" spans="1:8" x14ac:dyDescent="0.2">
      <c r="A454" s="5"/>
      <c r="C454" s="52"/>
      <c r="D454" t="s">
        <v>245</v>
      </c>
      <c r="E454" s="6">
        <v>3375</v>
      </c>
      <c r="H454" s="8" t="s">
        <v>356</v>
      </c>
    </row>
    <row r="455" spans="1:8" x14ac:dyDescent="0.2">
      <c r="A455" s="5"/>
      <c r="C455" s="52"/>
      <c r="D455" t="s">
        <v>246</v>
      </c>
      <c r="E455" s="6">
        <v>3375</v>
      </c>
      <c r="H455" s="8" t="s">
        <v>356</v>
      </c>
    </row>
    <row r="456" spans="1:8" x14ac:dyDescent="0.2">
      <c r="A456" s="5"/>
      <c r="C456" s="52"/>
      <c r="D456" t="s">
        <v>247</v>
      </c>
      <c r="E456" s="6">
        <v>3150</v>
      </c>
      <c r="H456" s="8" t="s">
        <v>355</v>
      </c>
    </row>
    <row r="457" spans="1:8" x14ac:dyDescent="0.2">
      <c r="A457" s="5"/>
      <c r="C457" s="52"/>
      <c r="D457" t="s">
        <v>248</v>
      </c>
      <c r="E457" s="6">
        <v>3600</v>
      </c>
      <c r="H457" s="8" t="s">
        <v>357</v>
      </c>
    </row>
    <row r="458" spans="1:8" x14ac:dyDescent="0.2">
      <c r="A458" s="5"/>
      <c r="C458" s="52"/>
      <c r="D458" t="s">
        <v>249</v>
      </c>
      <c r="E458" s="6">
        <v>1750</v>
      </c>
      <c r="H458" s="8" t="s">
        <v>358</v>
      </c>
    </row>
    <row r="459" spans="1:8" x14ac:dyDescent="0.2">
      <c r="A459" s="5"/>
      <c r="C459" s="52"/>
      <c r="D459" t="s">
        <v>250</v>
      </c>
      <c r="E459" s="6">
        <v>1750</v>
      </c>
      <c r="H459" s="8" t="s">
        <v>358</v>
      </c>
    </row>
    <row r="460" spans="1:8" x14ac:dyDescent="0.2">
      <c r="A460" s="5"/>
      <c r="C460" s="52"/>
      <c r="D460" t="s">
        <v>251</v>
      </c>
      <c r="E460" s="6">
        <v>1750</v>
      </c>
      <c r="H460" s="8" t="s">
        <v>359</v>
      </c>
    </row>
    <row r="461" spans="1:8" x14ac:dyDescent="0.2">
      <c r="A461" s="5"/>
      <c r="C461" s="52"/>
      <c r="D461" t="s">
        <v>252</v>
      </c>
      <c r="E461" s="6">
        <v>1750</v>
      </c>
      <c r="H461" s="8" t="s">
        <v>358</v>
      </c>
    </row>
    <row r="462" spans="1:8" x14ac:dyDescent="0.2">
      <c r="A462" s="5"/>
      <c r="C462" s="52"/>
      <c r="D462" t="s">
        <v>253</v>
      </c>
      <c r="E462" s="6">
        <v>3150</v>
      </c>
      <c r="H462" s="8" t="s">
        <v>358</v>
      </c>
    </row>
    <row r="463" spans="1:8" x14ac:dyDescent="0.2">
      <c r="A463" s="5"/>
      <c r="C463" s="52"/>
      <c r="D463" t="s">
        <v>254</v>
      </c>
      <c r="E463" s="6">
        <v>2450</v>
      </c>
      <c r="H463" s="8" t="s">
        <v>360</v>
      </c>
    </row>
    <row r="464" spans="1:8" x14ac:dyDescent="0.2">
      <c r="A464" s="5"/>
      <c r="C464" s="52"/>
      <c r="D464" t="s">
        <v>255</v>
      </c>
      <c r="E464" s="6">
        <v>2450</v>
      </c>
      <c r="H464" s="8" t="s">
        <v>361</v>
      </c>
    </row>
    <row r="465" spans="1:8" x14ac:dyDescent="0.2">
      <c r="A465" s="5"/>
      <c r="C465" s="52"/>
      <c r="D465" t="s">
        <v>256</v>
      </c>
      <c r="E465" s="6">
        <v>2450</v>
      </c>
      <c r="H465" s="8" t="s">
        <v>361</v>
      </c>
    </row>
    <row r="466" spans="1:8" x14ac:dyDescent="0.2">
      <c r="A466" s="5"/>
      <c r="C466" s="53"/>
      <c r="D466" s="54" t="s">
        <v>257</v>
      </c>
      <c r="E466" s="55">
        <v>2450</v>
      </c>
      <c r="F466" s="54"/>
      <c r="G466" s="54"/>
      <c r="H466" s="57" t="s">
        <v>361</v>
      </c>
    </row>
    <row r="467" spans="1:8" s="17" customFormat="1" x14ac:dyDescent="0.2">
      <c r="A467" s="5"/>
      <c r="C467" s="60" t="s">
        <v>258</v>
      </c>
      <c r="D467" s="61"/>
      <c r="E467" s="61"/>
      <c r="F467" s="62">
        <f>SUM(E468:E478)</f>
        <v>0</v>
      </c>
      <c r="G467" s="61"/>
      <c r="H467" s="63"/>
    </row>
    <row r="468" spans="1:8" x14ac:dyDescent="0.2">
      <c r="A468" s="5"/>
      <c r="C468" s="52"/>
      <c r="D468" t="s">
        <v>198</v>
      </c>
      <c r="E468" s="6">
        <v>0</v>
      </c>
      <c r="H468" s="8" t="s">
        <v>362</v>
      </c>
    </row>
    <row r="469" spans="1:8" x14ac:dyDescent="0.2">
      <c r="A469" s="5"/>
      <c r="C469" s="52"/>
      <c r="D469" t="s">
        <v>259</v>
      </c>
      <c r="E469" s="6">
        <v>0</v>
      </c>
      <c r="H469" s="8" t="s">
        <v>340</v>
      </c>
    </row>
    <row r="470" spans="1:8" x14ac:dyDescent="0.2">
      <c r="A470" s="5"/>
      <c r="C470" s="52"/>
      <c r="D470" t="s">
        <v>260</v>
      </c>
      <c r="E470" s="6">
        <v>0</v>
      </c>
      <c r="H470" s="8" t="s">
        <v>340</v>
      </c>
    </row>
    <row r="471" spans="1:8" x14ac:dyDescent="0.2">
      <c r="A471" s="5"/>
      <c r="C471" s="52"/>
      <c r="D471" t="s">
        <v>261</v>
      </c>
      <c r="E471" s="6">
        <v>0</v>
      </c>
      <c r="H471" s="8" t="s">
        <v>340</v>
      </c>
    </row>
    <row r="472" spans="1:8" x14ac:dyDescent="0.2">
      <c r="A472" s="5"/>
      <c r="C472" s="52"/>
      <c r="D472" t="s">
        <v>262</v>
      </c>
      <c r="E472" s="6">
        <v>0</v>
      </c>
      <c r="H472" s="8" t="s">
        <v>335</v>
      </c>
    </row>
    <row r="473" spans="1:8" x14ac:dyDescent="0.2">
      <c r="A473" s="5"/>
      <c r="C473" s="52"/>
      <c r="D473" t="s">
        <v>263</v>
      </c>
      <c r="E473" s="6">
        <v>0</v>
      </c>
      <c r="H473" s="8" t="s">
        <v>335</v>
      </c>
    </row>
    <row r="474" spans="1:8" x14ac:dyDescent="0.2">
      <c r="A474" s="5"/>
      <c r="C474" s="52"/>
      <c r="D474" t="s">
        <v>195</v>
      </c>
      <c r="E474" s="6">
        <v>0</v>
      </c>
      <c r="H474" s="8" t="s">
        <v>363</v>
      </c>
    </row>
    <row r="475" spans="1:8" x14ac:dyDescent="0.2">
      <c r="A475" s="5"/>
      <c r="C475" s="52"/>
      <c r="D475" t="s">
        <v>264</v>
      </c>
      <c r="E475" s="6">
        <v>0</v>
      </c>
      <c r="H475" s="8" t="s">
        <v>363</v>
      </c>
    </row>
    <row r="476" spans="1:8" x14ac:dyDescent="0.2">
      <c r="A476" s="5"/>
      <c r="C476" s="52"/>
      <c r="D476" t="s">
        <v>265</v>
      </c>
      <c r="E476" s="6">
        <v>0</v>
      </c>
      <c r="H476" s="8" t="s">
        <v>342</v>
      </c>
    </row>
    <row r="477" spans="1:8" x14ac:dyDescent="0.2">
      <c r="A477" s="5"/>
      <c r="C477" s="52"/>
      <c r="D477" t="s">
        <v>266</v>
      </c>
      <c r="E477" s="6">
        <v>0</v>
      </c>
      <c r="H477" s="8" t="s">
        <v>343</v>
      </c>
    </row>
    <row r="478" spans="1:8" x14ac:dyDescent="0.2">
      <c r="A478" s="5"/>
      <c r="C478" s="53"/>
      <c r="D478" s="54" t="s">
        <v>267</v>
      </c>
      <c r="E478" s="55">
        <v>0</v>
      </c>
      <c r="F478" s="54"/>
      <c r="G478" s="54"/>
      <c r="H478" s="57" t="s">
        <v>342</v>
      </c>
    </row>
    <row r="479" spans="1:8" s="17" customFormat="1" x14ac:dyDescent="0.2">
      <c r="A479" s="5"/>
      <c r="C479" s="60" t="s">
        <v>268</v>
      </c>
      <c r="D479" s="61"/>
      <c r="E479" s="61"/>
      <c r="F479" s="62">
        <f>SUM(E480:E487)</f>
        <v>27775</v>
      </c>
      <c r="G479" s="61"/>
      <c r="H479" s="63"/>
    </row>
    <row r="480" spans="1:8" x14ac:dyDescent="0.2">
      <c r="A480" s="5"/>
      <c r="C480" s="52"/>
      <c r="D480" t="s">
        <v>269</v>
      </c>
      <c r="E480" s="6">
        <v>14400</v>
      </c>
      <c r="H480" s="8" t="s">
        <v>364</v>
      </c>
    </row>
    <row r="481" spans="1:8" x14ac:dyDescent="0.2">
      <c r="A481" s="5"/>
      <c r="C481" s="52"/>
      <c r="D481" t="s">
        <v>196</v>
      </c>
      <c r="E481" s="6">
        <v>1575</v>
      </c>
      <c r="H481" s="8" t="s">
        <v>365</v>
      </c>
    </row>
    <row r="482" spans="1:8" x14ac:dyDescent="0.2">
      <c r="A482" s="5"/>
      <c r="C482" s="52"/>
      <c r="D482" t="s">
        <v>270</v>
      </c>
      <c r="E482" s="6">
        <v>2450</v>
      </c>
      <c r="H482" s="8" t="s">
        <v>366</v>
      </c>
    </row>
    <row r="483" spans="1:8" x14ac:dyDescent="0.2">
      <c r="A483" s="5"/>
      <c r="C483" s="52"/>
      <c r="D483" t="s">
        <v>271</v>
      </c>
      <c r="E483" s="6">
        <v>2450</v>
      </c>
      <c r="H483" s="8" t="s">
        <v>366</v>
      </c>
    </row>
    <row r="484" spans="1:8" x14ac:dyDescent="0.2">
      <c r="A484" s="5"/>
      <c r="C484" s="52"/>
      <c r="D484" t="s">
        <v>272</v>
      </c>
      <c r="E484" s="6">
        <v>1800</v>
      </c>
      <c r="H484" s="8" t="s">
        <v>340</v>
      </c>
    </row>
    <row r="485" spans="1:8" x14ac:dyDescent="0.2">
      <c r="A485" s="5"/>
      <c r="C485" s="52"/>
      <c r="D485" t="s">
        <v>193</v>
      </c>
      <c r="E485" s="6">
        <v>1800</v>
      </c>
      <c r="H485" s="8" t="s">
        <v>340</v>
      </c>
    </row>
    <row r="486" spans="1:8" x14ac:dyDescent="0.2">
      <c r="A486" s="5"/>
      <c r="C486" s="52"/>
      <c r="D486" t="s">
        <v>273</v>
      </c>
      <c r="E486" s="6">
        <v>1650</v>
      </c>
      <c r="H486" s="8" t="s">
        <v>367</v>
      </c>
    </row>
    <row r="487" spans="1:8" x14ac:dyDescent="0.2">
      <c r="A487" s="5"/>
      <c r="C487" s="53"/>
      <c r="D487" s="54" t="s">
        <v>274</v>
      </c>
      <c r="E487" s="55">
        <v>1650</v>
      </c>
      <c r="F487" s="54"/>
      <c r="G487" s="54"/>
      <c r="H487" s="57" t="s">
        <v>367</v>
      </c>
    </row>
    <row r="488" spans="1:8" s="17" customFormat="1" x14ac:dyDescent="0.2">
      <c r="A488" s="5"/>
      <c r="C488" s="60" t="s">
        <v>275</v>
      </c>
      <c r="D488" s="61"/>
      <c r="E488" s="61"/>
      <c r="F488" s="62">
        <f>SUM(E489:E493)</f>
        <v>0</v>
      </c>
      <c r="G488" s="61"/>
      <c r="H488" s="63"/>
    </row>
    <row r="489" spans="1:8" x14ac:dyDescent="0.2">
      <c r="A489" s="5"/>
      <c r="C489" s="52"/>
      <c r="D489" t="s">
        <v>197</v>
      </c>
      <c r="E489" s="6">
        <v>0</v>
      </c>
      <c r="H489" s="8" t="s">
        <v>368</v>
      </c>
    </row>
    <row r="490" spans="1:8" x14ac:dyDescent="0.2">
      <c r="A490" s="5"/>
      <c r="C490" s="52"/>
      <c r="D490" t="s">
        <v>214</v>
      </c>
      <c r="E490" s="6">
        <v>0</v>
      </c>
      <c r="H490" s="8" t="s">
        <v>344</v>
      </c>
    </row>
    <row r="491" spans="1:8" x14ac:dyDescent="0.2">
      <c r="A491" s="5"/>
      <c r="C491" s="52"/>
      <c r="D491" t="s">
        <v>215</v>
      </c>
      <c r="E491" s="6">
        <v>0</v>
      </c>
      <c r="H491" s="8" t="s">
        <v>344</v>
      </c>
    </row>
    <row r="492" spans="1:8" x14ac:dyDescent="0.2">
      <c r="A492" s="5"/>
      <c r="C492" s="52"/>
      <c r="D492" t="s">
        <v>276</v>
      </c>
      <c r="E492" s="6">
        <v>0</v>
      </c>
      <c r="H492" s="8" t="s">
        <v>369</v>
      </c>
    </row>
    <row r="493" spans="1:8" x14ac:dyDescent="0.2">
      <c r="A493" s="5"/>
      <c r="C493" s="53"/>
      <c r="D493" s="54" t="s">
        <v>277</v>
      </c>
      <c r="E493" s="55">
        <v>0</v>
      </c>
      <c r="F493" s="54"/>
      <c r="G493" s="54"/>
      <c r="H493" s="57" t="s">
        <v>339</v>
      </c>
    </row>
    <row r="494" spans="1:8" s="17" customFormat="1" x14ac:dyDescent="0.2">
      <c r="A494" s="5"/>
      <c r="C494" s="60" t="s">
        <v>278</v>
      </c>
      <c r="D494" s="61"/>
      <c r="E494" s="61"/>
      <c r="F494" s="62">
        <f>SUM(E495:E497)</f>
        <v>9185</v>
      </c>
      <c r="G494" s="61"/>
      <c r="H494" s="63"/>
    </row>
    <row r="495" spans="1:8" x14ac:dyDescent="0.2">
      <c r="A495" s="5"/>
      <c r="C495" s="52"/>
      <c r="D495" t="s">
        <v>198</v>
      </c>
      <c r="E495" s="6">
        <v>2960</v>
      </c>
      <c r="H495" s="8" t="s">
        <v>370</v>
      </c>
    </row>
    <row r="496" spans="1:8" x14ac:dyDescent="0.2">
      <c r="A496" s="5"/>
      <c r="C496" s="52"/>
      <c r="D496" t="s">
        <v>279</v>
      </c>
      <c r="E496" s="6">
        <v>4725</v>
      </c>
      <c r="H496" s="8" t="s">
        <v>371</v>
      </c>
    </row>
    <row r="497" spans="1:8" x14ac:dyDescent="0.2">
      <c r="A497" s="5"/>
      <c r="C497" s="53"/>
      <c r="D497" s="54" t="s">
        <v>280</v>
      </c>
      <c r="E497" s="55">
        <v>1500</v>
      </c>
      <c r="F497" s="54"/>
      <c r="G497" s="54"/>
      <c r="H497" s="57" t="s">
        <v>372</v>
      </c>
    </row>
    <row r="498" spans="1:8" s="17" customFormat="1" x14ac:dyDescent="0.2">
      <c r="A498" s="5"/>
      <c r="C498" s="60" t="s">
        <v>281</v>
      </c>
      <c r="D498" s="61"/>
      <c r="E498" s="61"/>
      <c r="F498" s="62">
        <f>SUM(E499:E500)</f>
        <v>0</v>
      </c>
      <c r="G498" s="61"/>
      <c r="H498" s="63"/>
    </row>
    <row r="499" spans="1:8" x14ac:dyDescent="0.2">
      <c r="A499" s="5"/>
      <c r="C499" s="52"/>
      <c r="D499" t="s">
        <v>198</v>
      </c>
      <c r="E499" s="6">
        <v>0</v>
      </c>
      <c r="H499" s="8" t="s">
        <v>336</v>
      </c>
    </row>
    <row r="500" spans="1:8" x14ac:dyDescent="0.2">
      <c r="A500" s="5"/>
      <c r="C500" s="53"/>
      <c r="D500" s="54" t="s">
        <v>282</v>
      </c>
      <c r="E500" s="55">
        <v>0</v>
      </c>
      <c r="F500" s="54"/>
      <c r="G500" s="54"/>
      <c r="H500" s="57" t="s">
        <v>373</v>
      </c>
    </row>
    <row r="501" spans="1:8" s="17" customFormat="1" x14ac:dyDescent="0.2">
      <c r="A501" s="5"/>
      <c r="C501" s="60" t="s">
        <v>283</v>
      </c>
      <c r="D501" s="61"/>
      <c r="E501" s="61"/>
      <c r="F501" s="62">
        <f>SUM(E502:E505)</f>
        <v>0</v>
      </c>
      <c r="G501" s="61"/>
      <c r="H501" s="63"/>
    </row>
    <row r="502" spans="1:8" x14ac:dyDescent="0.2">
      <c r="A502" s="5"/>
      <c r="C502" s="52"/>
      <c r="D502" t="s">
        <v>198</v>
      </c>
      <c r="E502" s="6">
        <v>0</v>
      </c>
      <c r="H502" s="8" t="s">
        <v>336</v>
      </c>
    </row>
    <row r="503" spans="1:8" x14ac:dyDescent="0.2">
      <c r="A503" s="5"/>
      <c r="C503" s="52"/>
      <c r="D503" t="s">
        <v>284</v>
      </c>
      <c r="E503" s="6">
        <v>0</v>
      </c>
      <c r="H503" s="8" t="s">
        <v>365</v>
      </c>
    </row>
    <row r="504" spans="1:8" x14ac:dyDescent="0.2">
      <c r="A504" s="5"/>
      <c r="C504" s="52"/>
      <c r="D504" t="s">
        <v>285</v>
      </c>
      <c r="E504" s="6">
        <v>0</v>
      </c>
      <c r="H504" s="8" t="s">
        <v>374</v>
      </c>
    </row>
    <row r="505" spans="1:8" x14ac:dyDescent="0.2">
      <c r="A505" s="5"/>
      <c r="C505" s="53"/>
      <c r="D505" s="54" t="s">
        <v>286</v>
      </c>
      <c r="E505" s="55">
        <v>0</v>
      </c>
      <c r="F505" s="54"/>
      <c r="G505" s="54"/>
      <c r="H505" s="57" t="s">
        <v>374</v>
      </c>
    </row>
    <row r="506" spans="1:8" s="17" customFormat="1" x14ac:dyDescent="0.2">
      <c r="A506" s="5"/>
      <c r="C506" s="60" t="s">
        <v>287</v>
      </c>
      <c r="D506" s="61"/>
      <c r="E506" s="61"/>
      <c r="F506" s="62">
        <f>SUM(E507:E516)</f>
        <v>19200</v>
      </c>
      <c r="G506" s="61"/>
      <c r="H506" s="63"/>
    </row>
    <row r="507" spans="1:8" x14ac:dyDescent="0.2">
      <c r="A507" s="5"/>
      <c r="C507" s="52"/>
      <c r="D507" t="s">
        <v>288</v>
      </c>
      <c r="E507" s="6">
        <v>2040</v>
      </c>
      <c r="H507" s="8" t="s">
        <v>375</v>
      </c>
    </row>
    <row r="508" spans="1:8" x14ac:dyDescent="0.2">
      <c r="A508" s="5"/>
      <c r="C508" s="52"/>
      <c r="D508" t="s">
        <v>289</v>
      </c>
      <c r="E508" s="6">
        <v>2040</v>
      </c>
      <c r="H508" s="8" t="s">
        <v>375</v>
      </c>
    </row>
    <row r="509" spans="1:8" x14ac:dyDescent="0.2">
      <c r="A509" s="5"/>
      <c r="C509" s="52"/>
      <c r="D509" t="s">
        <v>290</v>
      </c>
      <c r="E509" s="6">
        <v>2040</v>
      </c>
      <c r="H509" s="8" t="s">
        <v>375</v>
      </c>
    </row>
    <row r="510" spans="1:8" x14ac:dyDescent="0.2">
      <c r="A510" s="5"/>
      <c r="C510" s="52"/>
      <c r="D510" t="s">
        <v>291</v>
      </c>
      <c r="E510" s="6">
        <v>2520</v>
      </c>
      <c r="H510" s="8" t="s">
        <v>341</v>
      </c>
    </row>
    <row r="511" spans="1:8" x14ac:dyDescent="0.2">
      <c r="A511" s="5"/>
      <c r="C511" s="52"/>
      <c r="D511" t="s">
        <v>196</v>
      </c>
      <c r="E511" s="6">
        <v>1440</v>
      </c>
      <c r="H511" s="8" t="s">
        <v>352</v>
      </c>
    </row>
    <row r="512" spans="1:8" x14ac:dyDescent="0.2">
      <c r="A512" s="5"/>
      <c r="C512" s="52"/>
      <c r="D512" t="s">
        <v>292</v>
      </c>
      <c r="E512" s="6">
        <v>2880</v>
      </c>
      <c r="H512" s="8" t="s">
        <v>376</v>
      </c>
    </row>
    <row r="513" spans="1:8" x14ac:dyDescent="0.2">
      <c r="A513" s="5"/>
      <c r="C513" s="52"/>
      <c r="D513" t="s">
        <v>207</v>
      </c>
      <c r="E513" s="6">
        <v>2880</v>
      </c>
      <c r="H513" s="8" t="s">
        <v>376</v>
      </c>
    </row>
    <row r="514" spans="1:8" x14ac:dyDescent="0.2">
      <c r="A514" s="5"/>
      <c r="C514" s="52"/>
      <c r="D514" t="s">
        <v>293</v>
      </c>
      <c r="E514" s="6">
        <v>1120</v>
      </c>
      <c r="H514" s="8" t="s">
        <v>377</v>
      </c>
    </row>
    <row r="515" spans="1:8" x14ac:dyDescent="0.2">
      <c r="A515" s="5"/>
      <c r="C515" s="52"/>
      <c r="D515" t="s">
        <v>294</v>
      </c>
      <c r="E515" s="6">
        <v>1120</v>
      </c>
      <c r="H515" s="8" t="s">
        <v>377</v>
      </c>
    </row>
    <row r="516" spans="1:8" x14ac:dyDescent="0.2">
      <c r="A516" s="5"/>
      <c r="C516" s="53"/>
      <c r="D516" s="54" t="s">
        <v>295</v>
      </c>
      <c r="E516" s="55">
        <v>1120</v>
      </c>
      <c r="F516" s="54"/>
      <c r="G516" s="54"/>
      <c r="H516" s="57" t="s">
        <v>377</v>
      </c>
    </row>
    <row r="517" spans="1:8" s="17" customFormat="1" x14ac:dyDescent="0.2">
      <c r="A517" s="5"/>
      <c r="C517" s="60" t="s">
        <v>296</v>
      </c>
      <c r="D517" s="61"/>
      <c r="E517" s="61"/>
      <c r="F517" s="62">
        <f>SUM(E518:E527)</f>
        <v>26190</v>
      </c>
      <c r="G517" s="61"/>
      <c r="H517" s="63"/>
    </row>
    <row r="518" spans="1:8" x14ac:dyDescent="0.2">
      <c r="A518" s="5"/>
      <c r="C518" s="52"/>
      <c r="D518" t="s">
        <v>297</v>
      </c>
      <c r="E518" s="6">
        <v>3230</v>
      </c>
      <c r="H518" s="8" t="s">
        <v>378</v>
      </c>
    </row>
    <row r="519" spans="1:8" x14ac:dyDescent="0.2">
      <c r="A519" s="5"/>
      <c r="C519" s="52"/>
      <c r="D519" t="s">
        <v>298</v>
      </c>
      <c r="E519" s="6">
        <v>3230</v>
      </c>
      <c r="H519" s="8" t="s">
        <v>379</v>
      </c>
    </row>
    <row r="520" spans="1:8" x14ac:dyDescent="0.2">
      <c r="A520" s="5"/>
      <c r="C520" s="52"/>
      <c r="D520" t="s">
        <v>198</v>
      </c>
      <c r="E520" s="6">
        <v>2280</v>
      </c>
      <c r="H520" s="8" t="s">
        <v>380</v>
      </c>
    </row>
    <row r="521" spans="1:8" x14ac:dyDescent="0.2">
      <c r="A521" s="5"/>
      <c r="C521" s="52"/>
      <c r="D521" t="s">
        <v>299</v>
      </c>
      <c r="E521" s="6">
        <v>2550</v>
      </c>
      <c r="H521" s="8" t="s">
        <v>379</v>
      </c>
    </row>
    <row r="522" spans="1:8" x14ac:dyDescent="0.2">
      <c r="A522" s="5"/>
      <c r="C522" s="52"/>
      <c r="D522" t="s">
        <v>298</v>
      </c>
      <c r="E522" s="6">
        <v>2550</v>
      </c>
      <c r="H522" s="8" t="s">
        <v>379</v>
      </c>
    </row>
    <row r="523" spans="1:8" x14ac:dyDescent="0.2">
      <c r="A523" s="5"/>
      <c r="C523" s="52"/>
      <c r="D523" t="s">
        <v>300</v>
      </c>
      <c r="E523" s="6">
        <v>2800</v>
      </c>
      <c r="H523" s="8" t="s">
        <v>381</v>
      </c>
    </row>
    <row r="524" spans="1:8" x14ac:dyDescent="0.2">
      <c r="A524" s="5"/>
      <c r="C524" s="52"/>
      <c r="D524" t="s">
        <v>301</v>
      </c>
      <c r="E524" s="6">
        <v>2800</v>
      </c>
      <c r="H524" s="8" t="s">
        <v>381</v>
      </c>
    </row>
    <row r="525" spans="1:8" x14ac:dyDescent="0.2">
      <c r="A525" s="5"/>
      <c r="C525" s="52"/>
      <c r="D525" t="s">
        <v>302</v>
      </c>
      <c r="E525" s="6">
        <v>1400</v>
      </c>
      <c r="H525" s="8" t="s">
        <v>382</v>
      </c>
    </row>
    <row r="526" spans="1:8" x14ac:dyDescent="0.2">
      <c r="A526" s="5"/>
      <c r="C526" s="52"/>
      <c r="D526" t="s">
        <v>292</v>
      </c>
      <c r="E526" s="6">
        <v>2800</v>
      </c>
      <c r="H526" s="8" t="s">
        <v>381</v>
      </c>
    </row>
    <row r="527" spans="1:8" x14ac:dyDescent="0.2">
      <c r="A527" s="5"/>
      <c r="C527" s="53"/>
      <c r="D527" s="54" t="s">
        <v>298</v>
      </c>
      <c r="E527" s="55">
        <v>2550</v>
      </c>
      <c r="F527" s="54"/>
      <c r="G527" s="54"/>
      <c r="H527" s="57" t="s">
        <v>379</v>
      </c>
    </row>
    <row r="528" spans="1:8" s="17" customFormat="1" x14ac:dyDescent="0.2">
      <c r="A528" s="5"/>
      <c r="C528" s="60" t="s">
        <v>303</v>
      </c>
      <c r="D528" s="61"/>
      <c r="E528" s="61"/>
      <c r="F528" s="62">
        <f>SUM(E529:E535)</f>
        <v>0</v>
      </c>
      <c r="G528" s="61"/>
      <c r="H528" s="63"/>
    </row>
    <row r="529" spans="1:8" x14ac:dyDescent="0.2">
      <c r="A529" s="5"/>
      <c r="C529" s="52"/>
      <c r="D529" t="s">
        <v>304</v>
      </c>
      <c r="E529" s="6">
        <v>0</v>
      </c>
      <c r="H529" s="8" t="s">
        <v>383</v>
      </c>
    </row>
    <row r="530" spans="1:8" x14ac:dyDescent="0.2">
      <c r="A530" s="5"/>
      <c r="C530" s="52"/>
      <c r="D530" t="s">
        <v>305</v>
      </c>
      <c r="E530" s="6">
        <v>0</v>
      </c>
      <c r="H530" s="8" t="s">
        <v>383</v>
      </c>
    </row>
    <row r="531" spans="1:8" x14ac:dyDescent="0.2">
      <c r="A531" s="5"/>
      <c r="C531" s="52"/>
      <c r="D531" t="s">
        <v>306</v>
      </c>
      <c r="E531" s="6">
        <v>0</v>
      </c>
      <c r="H531" s="8" t="s">
        <v>335</v>
      </c>
    </row>
    <row r="532" spans="1:8" x14ac:dyDescent="0.2">
      <c r="A532" s="5"/>
      <c r="C532" s="52"/>
      <c r="D532" t="s">
        <v>194</v>
      </c>
      <c r="E532" s="6">
        <v>0</v>
      </c>
      <c r="H532" s="8" t="s">
        <v>335</v>
      </c>
    </row>
    <row r="533" spans="1:8" x14ac:dyDescent="0.2">
      <c r="A533" s="5"/>
      <c r="C533" s="52"/>
      <c r="D533" t="s">
        <v>307</v>
      </c>
      <c r="E533" s="6">
        <v>0</v>
      </c>
      <c r="H533" s="8" t="s">
        <v>335</v>
      </c>
    </row>
    <row r="534" spans="1:8" x14ac:dyDescent="0.2">
      <c r="A534" s="5"/>
      <c r="C534" s="52"/>
      <c r="D534" t="s">
        <v>308</v>
      </c>
      <c r="E534" s="6">
        <v>0</v>
      </c>
      <c r="H534" s="8" t="s">
        <v>384</v>
      </c>
    </row>
    <row r="535" spans="1:8" x14ac:dyDescent="0.2">
      <c r="A535" s="5"/>
      <c r="C535" s="53"/>
      <c r="D535" s="54" t="s">
        <v>309</v>
      </c>
      <c r="E535" s="55">
        <v>0</v>
      </c>
      <c r="F535" s="54"/>
      <c r="G535" s="54"/>
      <c r="H535" s="57" t="s">
        <v>341</v>
      </c>
    </row>
    <row r="536" spans="1:8" s="17" customFormat="1" x14ac:dyDescent="0.2">
      <c r="A536" s="5"/>
      <c r="C536" s="60" t="s">
        <v>310</v>
      </c>
      <c r="D536" s="61"/>
      <c r="E536" s="61"/>
      <c r="F536" s="62">
        <f>SUM(E537:E547)</f>
        <v>18020</v>
      </c>
      <c r="G536" s="61"/>
      <c r="H536" s="63"/>
    </row>
    <row r="537" spans="1:8" x14ac:dyDescent="0.2">
      <c r="A537" s="5"/>
      <c r="C537" s="52"/>
      <c r="D537" t="s">
        <v>311</v>
      </c>
      <c r="E537" s="6">
        <v>2040</v>
      </c>
      <c r="H537" s="8" t="s">
        <v>375</v>
      </c>
    </row>
    <row r="538" spans="1:8" x14ac:dyDescent="0.2">
      <c r="A538" s="5"/>
      <c r="C538" s="52"/>
      <c r="D538" t="s">
        <v>312</v>
      </c>
      <c r="E538" s="6">
        <v>2040</v>
      </c>
      <c r="H538" s="8" t="s">
        <v>375</v>
      </c>
    </row>
    <row r="539" spans="1:8" x14ac:dyDescent="0.2">
      <c r="A539" s="5"/>
      <c r="C539" s="52"/>
      <c r="D539" t="s">
        <v>313</v>
      </c>
      <c r="E539" s="6">
        <v>2040</v>
      </c>
      <c r="H539" s="8" t="s">
        <v>375</v>
      </c>
    </row>
    <row r="540" spans="1:8" x14ac:dyDescent="0.2">
      <c r="A540" s="5"/>
      <c r="C540" s="52"/>
      <c r="D540" t="s">
        <v>314</v>
      </c>
      <c r="E540" s="6">
        <v>1600</v>
      </c>
      <c r="H540" s="8" t="s">
        <v>385</v>
      </c>
    </row>
    <row r="541" spans="1:8" x14ac:dyDescent="0.2">
      <c r="A541" s="5"/>
      <c r="C541" s="52"/>
      <c r="D541" t="s">
        <v>315</v>
      </c>
      <c r="E541" s="6">
        <v>1600</v>
      </c>
      <c r="H541" s="8" t="s">
        <v>385</v>
      </c>
    </row>
    <row r="542" spans="1:8" x14ac:dyDescent="0.2">
      <c r="A542" s="5"/>
      <c r="C542" s="52"/>
      <c r="D542" t="s">
        <v>316</v>
      </c>
      <c r="E542" s="6">
        <v>2700</v>
      </c>
      <c r="H542" s="8" t="s">
        <v>386</v>
      </c>
    </row>
    <row r="543" spans="1:8" x14ac:dyDescent="0.2">
      <c r="A543" s="5"/>
      <c r="C543" s="52"/>
      <c r="D543" t="s">
        <v>317</v>
      </c>
      <c r="E543" s="6">
        <v>1440</v>
      </c>
      <c r="H543" s="8" t="s">
        <v>352</v>
      </c>
    </row>
    <row r="544" spans="1:8" x14ac:dyDescent="0.2">
      <c r="A544" s="5"/>
      <c r="C544" s="52"/>
      <c r="D544" t="s">
        <v>318</v>
      </c>
      <c r="E544" s="6">
        <v>1440</v>
      </c>
      <c r="H544" s="8" t="s">
        <v>352</v>
      </c>
    </row>
    <row r="545" spans="1:8" x14ac:dyDescent="0.2">
      <c r="A545" s="5"/>
      <c r="C545" s="52"/>
      <c r="D545" t="s">
        <v>319</v>
      </c>
      <c r="E545" s="6">
        <v>1440</v>
      </c>
      <c r="H545" s="8" t="s">
        <v>352</v>
      </c>
    </row>
    <row r="546" spans="1:8" x14ac:dyDescent="0.2">
      <c r="A546" s="5"/>
      <c r="C546" s="52"/>
      <c r="D546" t="s">
        <v>320</v>
      </c>
      <c r="E546" s="6">
        <v>840</v>
      </c>
      <c r="H546" s="8" t="s">
        <v>350</v>
      </c>
    </row>
    <row r="547" spans="1:8" x14ac:dyDescent="0.2">
      <c r="A547" s="5"/>
      <c r="C547" s="53"/>
      <c r="D547" s="54" t="s">
        <v>321</v>
      </c>
      <c r="E547" s="55">
        <v>840</v>
      </c>
      <c r="F547" s="54"/>
      <c r="G547" s="54"/>
      <c r="H547" s="57" t="s">
        <v>350</v>
      </c>
    </row>
    <row r="548" spans="1:8" s="17" customFormat="1" x14ac:dyDescent="0.2">
      <c r="A548" s="5"/>
      <c r="C548" s="60" t="s">
        <v>322</v>
      </c>
      <c r="D548" s="61"/>
      <c r="E548" s="61"/>
      <c r="F548" s="62">
        <f>SUM(E549:E555)</f>
        <v>12950</v>
      </c>
      <c r="G548" s="61"/>
      <c r="H548" s="63"/>
    </row>
    <row r="549" spans="1:8" x14ac:dyDescent="0.2">
      <c r="A549" s="5"/>
      <c r="C549" s="52"/>
      <c r="D549" t="s">
        <v>323</v>
      </c>
      <c r="E549" s="6">
        <v>8400</v>
      </c>
      <c r="H549" s="8" t="s">
        <v>387</v>
      </c>
    </row>
    <row r="550" spans="1:8" x14ac:dyDescent="0.2">
      <c r="A550" s="5"/>
      <c r="C550" s="52"/>
      <c r="D550" t="s">
        <v>214</v>
      </c>
      <c r="E550" s="6">
        <v>2800</v>
      </c>
      <c r="H550" s="8" t="s">
        <v>388</v>
      </c>
    </row>
    <row r="551" spans="1:8" x14ac:dyDescent="0.2">
      <c r="A551" s="5"/>
      <c r="C551" s="52"/>
      <c r="D551" t="s">
        <v>215</v>
      </c>
      <c r="E551" s="6">
        <v>1750</v>
      </c>
      <c r="H551" s="8" t="s">
        <v>389</v>
      </c>
    </row>
    <row r="552" spans="1:8" x14ac:dyDescent="0.2">
      <c r="A552" s="5"/>
      <c r="C552" s="52"/>
      <c r="D552" t="s">
        <v>324</v>
      </c>
      <c r="E552" s="6">
        <v>0</v>
      </c>
      <c r="H552" s="8" t="s">
        <v>390</v>
      </c>
    </row>
    <row r="553" spans="1:8" x14ac:dyDescent="0.2">
      <c r="A553" s="5"/>
      <c r="C553" s="52"/>
      <c r="D553" t="s">
        <v>325</v>
      </c>
      <c r="E553" s="6">
        <v>0</v>
      </c>
      <c r="H553" s="8" t="s">
        <v>391</v>
      </c>
    </row>
    <row r="554" spans="1:8" x14ac:dyDescent="0.2">
      <c r="A554" s="5"/>
      <c r="C554" s="52"/>
      <c r="D554" t="s">
        <v>326</v>
      </c>
      <c r="E554" s="6">
        <v>0</v>
      </c>
      <c r="H554" s="8" t="s">
        <v>392</v>
      </c>
    </row>
    <row r="555" spans="1:8" x14ac:dyDescent="0.2">
      <c r="A555" s="5"/>
      <c r="C555" s="53"/>
      <c r="D555" s="54" t="s">
        <v>327</v>
      </c>
      <c r="E555" s="55">
        <v>0</v>
      </c>
      <c r="F555" s="54"/>
      <c r="G555" s="54"/>
      <c r="H555" s="57" t="s">
        <v>393</v>
      </c>
    </row>
    <row r="556" spans="1:8" x14ac:dyDescent="0.2">
      <c r="A556" s="5"/>
      <c r="C556" s="49" t="s">
        <v>328</v>
      </c>
      <c r="D556" s="50"/>
      <c r="E556" s="50"/>
      <c r="F556" s="51">
        <f>SUM(E557)</f>
        <v>8000</v>
      </c>
      <c r="G556" s="50"/>
      <c r="H556" s="56"/>
    </row>
    <row r="557" spans="1:8" ht="17" thickBot="1" x14ac:dyDescent="0.25">
      <c r="A557" s="5"/>
      <c r="C557" s="53"/>
      <c r="D557" s="54" t="s">
        <v>329</v>
      </c>
      <c r="E557" s="55">
        <v>8000</v>
      </c>
      <c r="F557" s="54"/>
      <c r="G557" s="54"/>
      <c r="H557" s="57"/>
    </row>
    <row r="558" spans="1:8" x14ac:dyDescent="0.2">
      <c r="A558" s="46"/>
      <c r="B558" s="35"/>
      <c r="C558" s="69" t="s">
        <v>330</v>
      </c>
      <c r="D558" s="69"/>
      <c r="E558" s="69"/>
      <c r="F558" s="69"/>
      <c r="G558" s="69"/>
      <c r="H558" s="75"/>
    </row>
    <row r="559" spans="1:8" ht="17" thickBot="1" x14ac:dyDescent="0.25">
      <c r="A559" s="47"/>
      <c r="B559" s="48"/>
      <c r="C559" s="70" t="s">
        <v>331</v>
      </c>
      <c r="D559" s="70"/>
      <c r="E559" s="70"/>
      <c r="F559" s="70"/>
      <c r="G559" s="70"/>
      <c r="H559" s="77"/>
    </row>
  </sheetData>
  <mergeCells count="278">
    <mergeCell ref="C558:H558"/>
    <mergeCell ref="C559:H559"/>
    <mergeCell ref="E83:F83"/>
    <mergeCell ref="E84:F84"/>
    <mergeCell ref="E85:F85"/>
    <mergeCell ref="E86:F86"/>
    <mergeCell ref="E88:F88"/>
    <mergeCell ref="E89:F89"/>
    <mergeCell ref="E90:F90"/>
    <mergeCell ref="E91:F91"/>
    <mergeCell ref="E92:F92"/>
    <mergeCell ref="C101:D101"/>
    <mergeCell ref="C102:D102"/>
    <mergeCell ref="C168:D168"/>
    <mergeCell ref="C116:D116"/>
    <mergeCell ref="C132:D132"/>
    <mergeCell ref="C133:D133"/>
    <mergeCell ref="C134:D134"/>
    <mergeCell ref="C135:D135"/>
    <mergeCell ref="C136:D136"/>
    <mergeCell ref="C137:D137"/>
    <mergeCell ref="C125:D125"/>
    <mergeCell ref="C126:D126"/>
    <mergeCell ref="C127:D127"/>
    <mergeCell ref="E73:F73"/>
    <mergeCell ref="E74:F74"/>
    <mergeCell ref="E75:F75"/>
    <mergeCell ref="E76:F76"/>
    <mergeCell ref="E77:F77"/>
    <mergeCell ref="E78:F78"/>
    <mergeCell ref="E79:F79"/>
    <mergeCell ref="E80:F80"/>
    <mergeCell ref="E82:F82"/>
    <mergeCell ref="C66:D66"/>
    <mergeCell ref="C67:D67"/>
    <mergeCell ref="C68:D68"/>
    <mergeCell ref="C69:D69"/>
    <mergeCell ref="E66:F66"/>
    <mergeCell ref="E67:F67"/>
    <mergeCell ref="E68:F68"/>
    <mergeCell ref="E69:F69"/>
    <mergeCell ref="E72:F72"/>
    <mergeCell ref="C72:D72"/>
    <mergeCell ref="C61:D61"/>
    <mergeCell ref="C62:D62"/>
    <mergeCell ref="C63:D63"/>
    <mergeCell ref="C64:D64"/>
    <mergeCell ref="E55:F55"/>
    <mergeCell ref="E56:F56"/>
    <mergeCell ref="E58:F58"/>
    <mergeCell ref="E59:F59"/>
    <mergeCell ref="E60:F60"/>
    <mergeCell ref="E61:F61"/>
    <mergeCell ref="E62:F62"/>
    <mergeCell ref="E63:F63"/>
    <mergeCell ref="E64:F64"/>
    <mergeCell ref="C58:D58"/>
    <mergeCell ref="C59:D59"/>
    <mergeCell ref="C60:D60"/>
    <mergeCell ref="E30:F30"/>
    <mergeCell ref="E31:F31"/>
    <mergeCell ref="C35:D35"/>
    <mergeCell ref="C24:D24"/>
    <mergeCell ref="C25:D25"/>
    <mergeCell ref="C26:D26"/>
    <mergeCell ref="C27:D27"/>
    <mergeCell ref="C46:D46"/>
    <mergeCell ref="C47:D47"/>
    <mergeCell ref="E46:F46"/>
    <mergeCell ref="E47:F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B2:H2"/>
    <mergeCell ref="B3:H3"/>
    <mergeCell ref="B12:G12"/>
    <mergeCell ref="B13:G13"/>
    <mergeCell ref="B14:G14"/>
    <mergeCell ref="B16:G16"/>
    <mergeCell ref="C36:D36"/>
    <mergeCell ref="C37:D37"/>
    <mergeCell ref="C38:D38"/>
    <mergeCell ref="E35:F35"/>
    <mergeCell ref="E36:F36"/>
    <mergeCell ref="E37:F37"/>
    <mergeCell ref="E38:F38"/>
    <mergeCell ref="C28:D28"/>
    <mergeCell ref="C29:D29"/>
    <mergeCell ref="C30:D30"/>
    <mergeCell ref="C31:D31"/>
    <mergeCell ref="E24:F24"/>
    <mergeCell ref="E25:F25"/>
    <mergeCell ref="E26:F26"/>
    <mergeCell ref="E27:F27"/>
    <mergeCell ref="E28:F28"/>
    <mergeCell ref="E29:F29"/>
    <mergeCell ref="B15:G15"/>
    <mergeCell ref="B5:G5"/>
    <mergeCell ref="C163:D163"/>
    <mergeCell ref="C164:D164"/>
    <mergeCell ref="C165:D165"/>
    <mergeCell ref="C166:D166"/>
    <mergeCell ref="C167:D167"/>
    <mergeCell ref="C120:D120"/>
    <mergeCell ref="C121:D121"/>
    <mergeCell ref="C122:D122"/>
    <mergeCell ref="C123:D123"/>
    <mergeCell ref="B17:G17"/>
    <mergeCell ref="B19:G19"/>
    <mergeCell ref="B20:G20"/>
    <mergeCell ref="B7:G7"/>
    <mergeCell ref="B8:G8"/>
    <mergeCell ref="B9:G9"/>
    <mergeCell ref="B10:G10"/>
    <mergeCell ref="C40:D40"/>
    <mergeCell ref="C41:D41"/>
    <mergeCell ref="E40:F40"/>
    <mergeCell ref="E41:F41"/>
    <mergeCell ref="C111:D111"/>
    <mergeCell ref="C112:D112"/>
    <mergeCell ref="C113:D113"/>
    <mergeCell ref="E48:F48"/>
    <mergeCell ref="E49:F49"/>
    <mergeCell ref="E50:F50"/>
    <mergeCell ref="E51:F51"/>
    <mergeCell ref="E53:F53"/>
    <mergeCell ref="E52:F52"/>
    <mergeCell ref="E54:F54"/>
    <mergeCell ref="C114:D114"/>
    <mergeCell ref="C115:D115"/>
    <mergeCell ref="C104:D104"/>
    <mergeCell ref="C105:D105"/>
    <mergeCell ref="C106:D106"/>
    <mergeCell ref="C107:D107"/>
    <mergeCell ref="C108:D108"/>
    <mergeCell ref="C109:D109"/>
    <mergeCell ref="C96:D96"/>
    <mergeCell ref="C97:D97"/>
    <mergeCell ref="C98:D98"/>
    <mergeCell ref="C99:D99"/>
    <mergeCell ref="C100:D100"/>
    <mergeCell ref="C86:D86"/>
    <mergeCell ref="C88:D88"/>
    <mergeCell ref="C89:D89"/>
    <mergeCell ref="C90:D90"/>
    <mergeCell ref="C128:D128"/>
    <mergeCell ref="C129:D129"/>
    <mergeCell ref="C131:D131"/>
    <mergeCell ref="C179:D179"/>
    <mergeCell ref="C180:D180"/>
    <mergeCell ref="C181:D181"/>
    <mergeCell ref="C182:D182"/>
    <mergeCell ref="C183:D183"/>
    <mergeCell ref="C184:D184"/>
    <mergeCell ref="C171:D171"/>
    <mergeCell ref="C172:D172"/>
    <mergeCell ref="C173:D173"/>
    <mergeCell ref="C174:D174"/>
    <mergeCell ref="C175:D175"/>
    <mergeCell ref="C176:D176"/>
    <mergeCell ref="C215:D215"/>
    <mergeCell ref="C218:D218"/>
    <mergeCell ref="C219:D219"/>
    <mergeCell ref="C220:D220"/>
    <mergeCell ref="C221:D221"/>
    <mergeCell ref="C222:D222"/>
    <mergeCell ref="C185:D185"/>
    <mergeCell ref="C210:D210"/>
    <mergeCell ref="C211:D211"/>
    <mergeCell ref="C212:D212"/>
    <mergeCell ref="C213:D213"/>
    <mergeCell ref="C214:D214"/>
    <mergeCell ref="C251:D251"/>
    <mergeCell ref="C252:D252"/>
    <mergeCell ref="C233:D233"/>
    <mergeCell ref="C234:D234"/>
    <mergeCell ref="C235:D235"/>
    <mergeCell ref="C236:D236"/>
    <mergeCell ref="C237:D237"/>
    <mergeCell ref="C238:D238"/>
    <mergeCell ref="C224:D224"/>
    <mergeCell ref="C225:D225"/>
    <mergeCell ref="C226:D226"/>
    <mergeCell ref="C229:D229"/>
    <mergeCell ref="C230:D230"/>
    <mergeCell ref="C231:D231"/>
    <mergeCell ref="C300:D300"/>
    <mergeCell ref="C301:D301"/>
    <mergeCell ref="C302:D302"/>
    <mergeCell ref="C303:D303"/>
    <mergeCell ref="B18:G18"/>
    <mergeCell ref="C82:D82"/>
    <mergeCell ref="C83:D83"/>
    <mergeCell ref="C84:D84"/>
    <mergeCell ref="C85:D85"/>
    <mergeCell ref="C286:D286"/>
    <mergeCell ref="C287:D287"/>
    <mergeCell ref="C288:D288"/>
    <mergeCell ref="C289:D289"/>
    <mergeCell ref="C290:D290"/>
    <mergeCell ref="C299:D299"/>
    <mergeCell ref="C253:D253"/>
    <mergeCell ref="C254:D254"/>
    <mergeCell ref="C276:D276"/>
    <mergeCell ref="C277:D277"/>
    <mergeCell ref="C278:D278"/>
    <mergeCell ref="C279:D279"/>
    <mergeCell ref="C239:D239"/>
    <mergeCell ref="C240:D240"/>
    <mergeCell ref="C250:D250"/>
    <mergeCell ref="E325:F325"/>
    <mergeCell ref="E326:F326"/>
    <mergeCell ref="E327:F327"/>
    <mergeCell ref="E328:F328"/>
    <mergeCell ref="C349:D349"/>
    <mergeCell ref="C350:D350"/>
    <mergeCell ref="C337:D337"/>
    <mergeCell ref="C338:D338"/>
    <mergeCell ref="C339:D339"/>
    <mergeCell ref="C340:D340"/>
    <mergeCell ref="C332:D332"/>
    <mergeCell ref="C333:D333"/>
    <mergeCell ref="C334:D334"/>
    <mergeCell ref="C335:D335"/>
    <mergeCell ref="C336:D336"/>
    <mergeCell ref="C366:D366"/>
    <mergeCell ref="C367:D367"/>
    <mergeCell ref="C361:D361"/>
    <mergeCell ref="C362:D362"/>
    <mergeCell ref="C357:D357"/>
    <mergeCell ref="C358:D358"/>
    <mergeCell ref="C359:D359"/>
    <mergeCell ref="C360:D360"/>
    <mergeCell ref="C351:D351"/>
    <mergeCell ref="C352:D352"/>
    <mergeCell ref="C353:D353"/>
    <mergeCell ref="C354:D354"/>
    <mergeCell ref="C355:D355"/>
    <mergeCell ref="C356:D356"/>
    <mergeCell ref="C341:D341"/>
    <mergeCell ref="C342:D342"/>
    <mergeCell ref="C343:D343"/>
    <mergeCell ref="C344:D344"/>
    <mergeCell ref="C345:D345"/>
    <mergeCell ref="C346:D346"/>
    <mergeCell ref="C363:D363"/>
    <mergeCell ref="C364:D364"/>
    <mergeCell ref="C365:D365"/>
    <mergeCell ref="C91:D91"/>
    <mergeCell ref="C92:D92"/>
    <mergeCell ref="C380:D380"/>
    <mergeCell ref="C381:D381"/>
    <mergeCell ref="C73:D73"/>
    <mergeCell ref="C74:D74"/>
    <mergeCell ref="C75:D75"/>
    <mergeCell ref="C76:D76"/>
    <mergeCell ref="C77:D77"/>
    <mergeCell ref="C78:D78"/>
    <mergeCell ref="C79:D79"/>
    <mergeCell ref="C80:D80"/>
    <mergeCell ref="C374:D374"/>
    <mergeCell ref="C375:D375"/>
    <mergeCell ref="C376:D376"/>
    <mergeCell ref="C377:D377"/>
    <mergeCell ref="C378:D378"/>
    <mergeCell ref="C379:D379"/>
    <mergeCell ref="C347:D347"/>
    <mergeCell ref="C369:D369"/>
    <mergeCell ref="C370:D370"/>
    <mergeCell ref="C371:D371"/>
    <mergeCell ref="C372:D372"/>
    <mergeCell ref="C373:D37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Spring 2024_6.5.24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Alfredo Jesus Barcenas</cp:lastModifiedBy>
  <dcterms:created xsi:type="dcterms:W3CDTF">2024-06-18T22:54:29Z</dcterms:created>
  <dcterms:modified xsi:type="dcterms:W3CDTF">2024-09-09T16:33:18Z</dcterms:modified>
</cp:coreProperties>
</file>